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DA8DC408-BF38-4C2B-945A-25EFEEAE2A3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広田湾2022" sheetId="3" r:id="rId1"/>
  </sheets>
  <definedNames>
    <definedName name="_xlnm.Print_Titles" localSheetId="0">広田湾2022!$1:$9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C36" i="3"/>
  <c r="C56" i="3"/>
  <c r="C76" i="3"/>
  <c r="C116" i="3"/>
  <c r="C96" i="3"/>
  <c r="L129" i="3"/>
  <c r="L126" i="3"/>
  <c r="L109" i="3"/>
  <c r="L106" i="3"/>
  <c r="L99" i="3"/>
  <c r="L98" i="3"/>
  <c r="L86" i="3"/>
  <c r="L89" i="3"/>
  <c r="L69" i="3"/>
  <c r="L66" i="3"/>
  <c r="L26" i="3"/>
  <c r="L29" i="3"/>
  <c r="L128" i="3"/>
  <c r="L127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8" i="3"/>
  <c r="L107" i="3"/>
  <c r="L105" i="3"/>
  <c r="L104" i="3"/>
  <c r="L103" i="3"/>
  <c r="L102" i="3"/>
  <c r="L101" i="3"/>
  <c r="L100" i="3"/>
  <c r="L97" i="3"/>
  <c r="L96" i="3"/>
  <c r="L95" i="3"/>
  <c r="L94" i="3"/>
  <c r="L93" i="3"/>
  <c r="L92" i="3"/>
  <c r="L91" i="3"/>
  <c r="L90" i="3"/>
  <c r="L88" i="3"/>
  <c r="L87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8" i="3"/>
  <c r="L67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8" i="3"/>
  <c r="L47" i="3"/>
  <c r="L45" i="3"/>
  <c r="L44" i="3"/>
  <c r="L43" i="3"/>
  <c r="L42" i="3"/>
  <c r="L41" i="3"/>
  <c r="L40" i="3"/>
  <c r="L39" i="3"/>
  <c r="L37" i="3"/>
  <c r="L36" i="3"/>
  <c r="L35" i="3"/>
  <c r="L34" i="3"/>
  <c r="L33" i="3"/>
  <c r="L32" i="3"/>
  <c r="L31" i="3"/>
  <c r="L30" i="3"/>
  <c r="L24" i="3"/>
  <c r="L28" i="3"/>
  <c r="L27" i="3"/>
  <c r="L25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</calcChain>
</file>

<file path=xl/sharedStrings.xml><?xml version="1.0" encoding="utf-8"?>
<sst xmlns="http://schemas.openxmlformats.org/spreadsheetml/2006/main" count="119" uniqueCount="56">
  <si>
    <t>※各調査サイトに、１データシートでご記入ください。</t>
    <rPh sb="1" eb="2">
      <t>カク</t>
    </rPh>
    <rPh sb="2" eb="4">
      <t>チョウサ</t>
    </rPh>
    <rPh sb="18" eb="20">
      <t>キニュウ</t>
    </rPh>
    <phoneticPr fontId="2"/>
  </si>
  <si>
    <t>調査代表者（所属）</t>
    <rPh sb="0" eb="2">
      <t>チョウサ</t>
    </rPh>
    <rPh sb="2" eb="5">
      <t>ダイヒョウシャ</t>
    </rPh>
    <rPh sb="6" eb="8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</si>
  <si>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</si>
  <si>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調査日</t>
    <rPh sb="0" eb="3">
      <t>チョウサビ</t>
    </rPh>
    <phoneticPr fontId="4"/>
  </si>
  <si>
    <t>基本情報</t>
    <rPh sb="0" eb="2">
      <t>キホン</t>
    </rPh>
    <rPh sb="2" eb="4">
      <t>ジョウホウ</t>
    </rPh>
    <phoneticPr fontId="4"/>
  </si>
  <si>
    <t>方形枠
番号</t>
  </si>
  <si>
    <t>オオアマモ</t>
    <phoneticPr fontId="4"/>
  </si>
  <si>
    <t>アマモ</t>
    <phoneticPr fontId="4"/>
  </si>
  <si>
    <t>タチアマモ</t>
    <phoneticPr fontId="4"/>
  </si>
  <si>
    <t>コアマモ</t>
    <phoneticPr fontId="4"/>
  </si>
  <si>
    <t>スゲアマモ</t>
    <phoneticPr fontId="4"/>
  </si>
  <si>
    <t>スガモ</t>
    <phoneticPr fontId="4"/>
  </si>
  <si>
    <t>カワツルモ</t>
    <phoneticPr fontId="4"/>
  </si>
  <si>
    <t>Za</t>
  </si>
  <si>
    <t>Zm</t>
  </si>
  <si>
    <t>Zl</t>
    <phoneticPr fontId="4"/>
  </si>
  <si>
    <t>Zj</t>
  </si>
  <si>
    <t>Zp</t>
    <phoneticPr fontId="4"/>
  </si>
  <si>
    <t>Pi</t>
  </si>
  <si>
    <t>Rm</t>
    <phoneticPr fontId="4"/>
  </si>
  <si>
    <t>地点番号</t>
    <phoneticPr fontId="4"/>
  </si>
  <si>
    <t>緯度（WGS84）</t>
    <rPh sb="0" eb="2">
      <t>イド</t>
    </rPh>
    <phoneticPr fontId="4"/>
  </si>
  <si>
    <t>経度（WGS84）</t>
    <rPh sb="0" eb="2">
      <t>ケイド</t>
    </rPh>
    <phoneticPr fontId="4"/>
  </si>
  <si>
    <t>時刻</t>
    <rPh sb="0" eb="2">
      <t>ジコク</t>
    </rPh>
    <phoneticPr fontId="13"/>
  </si>
  <si>
    <t>実測水深 （m）</t>
    <phoneticPr fontId="4"/>
  </si>
  <si>
    <t>潮位補正水深 （CDL, m）</t>
  </si>
  <si>
    <t>底質</t>
    <rPh sb="0" eb="1">
      <t>テイ</t>
    </rPh>
    <rPh sb="1" eb="2">
      <t>シツ</t>
    </rPh>
    <phoneticPr fontId="4"/>
  </si>
  <si>
    <t>優占種</t>
    <rPh sb="0" eb="1">
      <t>ユウ</t>
    </rPh>
    <rPh sb="1" eb="2">
      <t>セン</t>
    </rPh>
    <rPh sb="2" eb="3">
      <t>シュ</t>
    </rPh>
    <phoneticPr fontId="4"/>
  </si>
  <si>
    <t>全体備考</t>
    <rPh sb="0" eb="2">
      <t>ゼンタイ</t>
    </rPh>
    <phoneticPr fontId="4"/>
  </si>
  <si>
    <t>方形枠内に出現したアマモ類以外の生物</t>
    <rPh sb="0" eb="2">
      <t>ホウケイ</t>
    </rPh>
    <rPh sb="2" eb="3">
      <t>ワク</t>
    </rPh>
    <rPh sb="3" eb="4">
      <t>ナイ</t>
    </rPh>
    <rPh sb="5" eb="7">
      <t>シュツゲン</t>
    </rPh>
    <rPh sb="12" eb="13">
      <t>ルイ</t>
    </rPh>
    <rPh sb="13" eb="15">
      <t>イガイ</t>
    </rPh>
    <rPh sb="16" eb="18">
      <t>セイブツ</t>
    </rPh>
    <phoneticPr fontId="4"/>
  </si>
  <si>
    <t>高田松原沖</t>
    <rPh sb="0" eb="2">
      <t>タカダ</t>
    </rPh>
    <rPh sb="2" eb="4">
      <t>マツバラ</t>
    </rPh>
    <rPh sb="4" eb="5">
      <t>オキ</t>
    </rPh>
    <phoneticPr fontId="4"/>
  </si>
  <si>
    <t>高田松原岸</t>
    <rPh sb="0" eb="2">
      <t>タカダ</t>
    </rPh>
    <rPh sb="2" eb="4">
      <t>マツバラ</t>
    </rPh>
    <rPh sb="4" eb="5">
      <t>キシ</t>
    </rPh>
    <phoneticPr fontId="4"/>
  </si>
  <si>
    <t>米崎沖</t>
    <rPh sb="0" eb="1">
      <t>コメ</t>
    </rPh>
    <rPh sb="1" eb="2">
      <t>ザキ</t>
    </rPh>
    <rPh sb="2" eb="3">
      <t>オキ</t>
    </rPh>
    <phoneticPr fontId="4"/>
  </si>
  <si>
    <t>米崎岸</t>
    <rPh sb="0" eb="1">
      <t>コメ</t>
    </rPh>
    <rPh sb="1" eb="2">
      <t>ザキ</t>
    </rPh>
    <rPh sb="2" eb="3">
      <t>キシ</t>
    </rPh>
    <phoneticPr fontId="4"/>
  </si>
  <si>
    <t>両替沖</t>
    <rPh sb="0" eb="2">
      <t>リョウガエ</t>
    </rPh>
    <rPh sb="2" eb="3">
      <t>オキ</t>
    </rPh>
    <phoneticPr fontId="4"/>
  </si>
  <si>
    <t>両替岸</t>
    <rPh sb="0" eb="2">
      <t>リョウガエ</t>
    </rPh>
    <rPh sb="2" eb="3">
      <t>キシ</t>
    </rPh>
    <phoneticPr fontId="4"/>
  </si>
  <si>
    <t>タチアマモ</t>
    <phoneticPr fontId="2"/>
  </si>
  <si>
    <t>タチアマモ</t>
    <phoneticPr fontId="2"/>
  </si>
  <si>
    <t>+</t>
    <phoneticPr fontId="2"/>
  </si>
  <si>
    <t>ホンダワラ類50%</t>
    <rPh sb="5" eb="6">
      <t>ルイ</t>
    </rPh>
    <phoneticPr fontId="2"/>
  </si>
  <si>
    <t>紅藻50%</t>
    <rPh sb="0" eb="2">
      <t>コウソウ</t>
    </rPh>
    <phoneticPr fontId="2"/>
  </si>
  <si>
    <t>紅藻+</t>
    <rPh sb="0" eb="2">
      <t>コウソウ</t>
    </rPh>
    <phoneticPr fontId="2"/>
  </si>
  <si>
    <t>紅藻5%</t>
    <rPh sb="0" eb="2">
      <t>コウソウ</t>
    </rPh>
    <phoneticPr fontId="2"/>
  </si>
  <si>
    <t>紅藻多</t>
    <rPh sb="0" eb="2">
      <t>コウソウ</t>
    </rPh>
    <phoneticPr fontId="2"/>
  </si>
  <si>
    <t>紅藻＋</t>
    <rPh sb="0" eb="2">
      <t>コウソウ</t>
    </rPh>
    <phoneticPr fontId="2"/>
  </si>
  <si>
    <t>ベントスと思われる穴がたくさん。</t>
    <rPh sb="5" eb="6">
      <t>オモ</t>
    </rPh>
    <rPh sb="9" eb="10">
      <t>アナ</t>
    </rPh>
    <phoneticPr fontId="2"/>
  </si>
  <si>
    <t>SBHRT</t>
    <phoneticPr fontId="4"/>
  </si>
  <si>
    <t>広田湾</t>
    <rPh sb="0" eb="3">
      <t>ヒロタワン</t>
    </rPh>
    <phoneticPr fontId="2"/>
  </si>
  <si>
    <t>砂</t>
    <rPh sb="0" eb="1">
      <t>スナ</t>
    </rPh>
    <phoneticPr fontId="2"/>
  </si>
  <si>
    <t>全体被度</t>
    <rPh sb="0" eb="2">
      <t>ゼンタイ</t>
    </rPh>
    <rPh sb="2" eb="3">
      <t>ヒ</t>
    </rPh>
    <rPh sb="3" eb="4">
      <t>ド</t>
    </rPh>
    <phoneticPr fontId="4"/>
  </si>
  <si>
    <t>（％）</t>
    <phoneticPr fontId="2"/>
  </si>
  <si>
    <t>アマモ</t>
    <phoneticPr fontId="2"/>
  </si>
  <si>
    <t>令和4年度東北地方太平洋沿岸地域生態系監視調査【アマモ場】</t>
    <rPh sb="0" eb="2">
      <t>レイワ</t>
    </rPh>
    <rPh sb="16" eb="19">
      <t>セイタイケイ</t>
    </rPh>
    <rPh sb="19" eb="21">
      <t>カンシ</t>
    </rPh>
    <rPh sb="21" eb="23">
      <t>チョウサ</t>
    </rPh>
    <rPh sb="27" eb="28">
      <t>バ</t>
    </rPh>
    <phoneticPr fontId="4"/>
  </si>
  <si>
    <t>2022（令和4）年度</t>
    <rPh sb="5" eb="7">
      <t>レイワ</t>
    </rPh>
    <phoneticPr fontId="4"/>
  </si>
  <si>
    <t>河内直子（Amamo Works）、北野慎容、橋本卓弥、吉田美沙希（三洋テクノマリン㈱）</t>
    <rPh sb="0" eb="4">
      <t>コウチナオコ</t>
    </rPh>
    <rPh sb="18" eb="20">
      <t>キタノ</t>
    </rPh>
    <rPh sb="20" eb="22">
      <t>シンヨウ</t>
    </rPh>
    <rPh sb="23" eb="25">
      <t>ハシモト</t>
    </rPh>
    <rPh sb="25" eb="26">
      <t>タクヤ</t>
    </rPh>
    <rPh sb="28" eb="33">
      <t>ヨシダミサキ</t>
    </rPh>
    <rPh sb="34" eb="36">
      <t>サンヨウ</t>
    </rPh>
    <phoneticPr fontId="1"/>
  </si>
  <si>
    <t>仲岡雅裕（北海道大学）</t>
    <rPh sb="0" eb="2">
      <t>ナカオカ</t>
    </rPh>
    <rPh sb="2" eb="4">
      <t>マサヒロ</t>
    </rPh>
    <rPh sb="5" eb="8">
      <t>ホッカイドウ</t>
    </rPh>
    <rPh sb="8" eb="10">
      <t>ダイガク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</si>
</sst>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0_ "/>
    <numFmt numFmtId="178" formatCode="0.0_ "/>
    <numFmt numFmtId="179" formatCode="0.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  <font>
      <b/>
      <u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明朝"/>
      <family val="1"/>
      <charset val="128"/>
    </font>
    <font>
      <b/>
      <i/>
      <sz val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3" borderId="0" xfId="1" applyFont="1" applyFill="1" applyAlignment="1">
      <alignment horizontal="left"/>
    </xf>
    <xf numFmtId="0" fontId="1" fillId="3" borderId="0" xfId="1" applyFill="1" applyAlignment="1">
      <alignment vertical="center" wrapText="1"/>
    </xf>
    <xf numFmtId="0" fontId="1" fillId="3" borderId="0" xfId="1" applyFill="1" applyAlignment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3" fillId="3" borderId="0" xfId="1" applyFont="1" applyFill="1" applyAlignment="1">
      <alignment horizontal="left" vertical="top"/>
    </xf>
    <xf numFmtId="0" fontId="7" fillId="3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9" fillId="3" borderId="0" xfId="1" applyFont="1" applyFill="1" applyAlignment="1">
      <alignment vertical="center"/>
    </xf>
    <xf numFmtId="0" fontId="10" fillId="3" borderId="0" xfId="0" applyFont="1" applyFill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3" fillId="4" borderId="5" xfId="0" applyFont="1" applyFill="1" applyBorder="1" applyAlignment="1">
      <alignment vertical="center" shrinkToFit="1"/>
    </xf>
    <xf numFmtId="176" fontId="1" fillId="3" borderId="0" xfId="0" applyNumberFormat="1" applyFont="1" applyFill="1" applyAlignment="1">
      <alignment horizontal="center" vertical="center"/>
    </xf>
    <xf numFmtId="0" fontId="3" fillId="4" borderId="8" xfId="0" applyFont="1" applyFill="1" applyBorder="1">
      <alignment vertical="center"/>
    </xf>
    <xf numFmtId="0" fontId="12" fillId="3" borderId="0" xfId="0" applyFont="1" applyFill="1" applyAlignment="1">
      <alignment horizontal="center" vertical="center" wrapText="1"/>
    </xf>
    <xf numFmtId="177" fontId="1" fillId="3" borderId="0" xfId="0" applyNumberFormat="1" applyFont="1" applyFill="1" applyAlignment="1">
      <alignment horizontal="center" vertical="center"/>
    </xf>
    <xf numFmtId="0" fontId="3" fillId="4" borderId="14" xfId="0" applyFont="1" applyFill="1" applyBorder="1" applyAlignment="1">
      <alignment horizontal="center" vertical="center" shrinkToFit="1"/>
    </xf>
    <xf numFmtId="0" fontId="3" fillId="4" borderId="15" xfId="0" applyFont="1" applyFill="1" applyBorder="1" applyAlignment="1">
      <alignment horizontal="center" vertical="center" shrinkToFit="1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4" borderId="22" xfId="0" applyFont="1" applyFill="1" applyBorder="1" applyAlignment="1">
      <alignment horizontal="left" vertical="center"/>
    </xf>
    <xf numFmtId="177" fontId="1" fillId="0" borderId="23" xfId="0" applyNumberFormat="1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4" borderId="22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shrinkToFit="1"/>
    </xf>
    <xf numFmtId="0" fontId="1" fillId="0" borderId="20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shrinkToFit="1"/>
    </xf>
    <xf numFmtId="0" fontId="15" fillId="4" borderId="12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shrinkToFit="1"/>
    </xf>
    <xf numFmtId="0" fontId="1" fillId="0" borderId="3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32" xfId="0" applyBorder="1">
      <alignment vertical="center"/>
    </xf>
    <xf numFmtId="179" fontId="1" fillId="0" borderId="23" xfId="0" applyNumberFormat="1" applyFont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 shrinkToFit="1"/>
    </xf>
    <xf numFmtId="0" fontId="1" fillId="0" borderId="36" xfId="0" applyFont="1" applyBorder="1" applyAlignment="1">
      <alignment horizontal="center" vertical="center"/>
    </xf>
    <xf numFmtId="0" fontId="15" fillId="4" borderId="12" xfId="0" applyFont="1" applyFill="1" applyBorder="1" applyAlignment="1">
      <alignment horizontal="left" vertical="center" shrinkToFit="1"/>
    </xf>
    <xf numFmtId="0" fontId="3" fillId="4" borderId="21" xfId="0" applyFont="1" applyFill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78" fontId="1" fillId="0" borderId="23" xfId="0" applyNumberFormat="1" applyFont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25" xfId="0" applyFont="1" applyFill="1" applyBorder="1" applyAlignment="1">
      <alignment horizontal="left" vertical="center"/>
    </xf>
    <xf numFmtId="0" fontId="3" fillId="4" borderId="27" xfId="0" applyFont="1" applyFill="1" applyBorder="1" applyAlignment="1">
      <alignment horizontal="left" vertical="center"/>
    </xf>
    <xf numFmtId="20" fontId="1" fillId="0" borderId="26" xfId="0" applyNumberFormat="1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3" fillId="5" borderId="40" xfId="0" applyFont="1" applyFill="1" applyBorder="1" applyAlignment="1">
      <alignment horizontal="left" vertical="center"/>
    </xf>
    <xf numFmtId="0" fontId="3" fillId="5" borderId="41" xfId="0" applyFont="1" applyFill="1" applyBorder="1" applyAlignment="1">
      <alignment horizontal="left" vertical="center"/>
    </xf>
    <xf numFmtId="0" fontId="1" fillId="0" borderId="26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left" vertical="center"/>
    </xf>
    <xf numFmtId="0" fontId="3" fillId="5" borderId="39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31" fontId="5" fillId="0" borderId="9" xfId="0" applyNumberFormat="1" applyFont="1" applyBorder="1" applyAlignment="1">
      <alignment horizontal="left" vertical="center"/>
    </xf>
    <xf numFmtId="31" fontId="5" fillId="0" borderId="10" xfId="0" applyNumberFormat="1" applyFont="1" applyBorder="1" applyAlignment="1">
      <alignment horizontal="left" vertical="center"/>
    </xf>
    <xf numFmtId="31" fontId="5" fillId="0" borderId="11" xfId="0" applyNumberFormat="1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</cellXfs>
  <cellStyles count="2">
    <cellStyle name="標準" xfId="0" builtinId="0"/>
    <cellStyle name="標準_2011年度データファイル_厚岸干潟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9"/>
  <sheetViews>
    <sheetView tabSelected="1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defaultRowHeight="13" x14ac:dyDescent="0.2"/>
  <cols>
    <col min="2" max="2" width="21" customWidth="1"/>
    <col min="3" max="3" width="11.453125" customWidth="1"/>
    <col min="13" max="13" width="19.6328125" customWidth="1"/>
  </cols>
  <sheetData>
    <row r="1" spans="1:13" ht="16.5" x14ac:dyDescent="0.2">
      <c r="A1" s="1"/>
      <c r="B1" s="2" t="s">
        <v>52</v>
      </c>
      <c r="C1" s="3"/>
      <c r="D1" s="4"/>
      <c r="E1" s="3"/>
      <c r="F1" s="3"/>
      <c r="G1" s="5"/>
      <c r="H1" s="5"/>
      <c r="I1" s="5"/>
      <c r="J1" s="5"/>
      <c r="K1" s="5"/>
      <c r="L1" s="5"/>
      <c r="M1" s="6"/>
    </row>
    <row r="2" spans="1:13" x14ac:dyDescent="0.2">
      <c r="A2" s="1"/>
      <c r="B2" s="7" t="s">
        <v>53</v>
      </c>
      <c r="C2" s="3"/>
      <c r="D2" s="4"/>
      <c r="E2" s="3"/>
      <c r="F2" s="3"/>
      <c r="G2" s="8"/>
      <c r="H2" s="8"/>
      <c r="I2" s="8"/>
      <c r="J2" s="8"/>
      <c r="K2" s="8"/>
      <c r="L2" s="9"/>
      <c r="M2" s="10"/>
    </row>
    <row r="3" spans="1:13" ht="18.75" customHeight="1" thickBot="1" x14ac:dyDescent="0.25">
      <c r="A3" s="1"/>
      <c r="B3" s="11" t="s">
        <v>0</v>
      </c>
      <c r="C3" s="3"/>
      <c r="D3" s="4"/>
      <c r="E3" s="3"/>
      <c r="F3" s="3"/>
      <c r="G3" s="8"/>
      <c r="H3" s="8"/>
      <c r="I3" s="8"/>
      <c r="J3" s="8"/>
      <c r="K3" s="8"/>
      <c r="L3" s="9"/>
      <c r="M3" s="12"/>
    </row>
    <row r="4" spans="1:13" ht="13.5" thickBot="1" x14ac:dyDescent="0.25">
      <c r="A4" s="1"/>
      <c r="B4" s="13" t="s">
        <v>46</v>
      </c>
      <c r="C4" s="78" t="s">
        <v>47</v>
      </c>
      <c r="D4" s="79"/>
      <c r="E4" s="80"/>
      <c r="F4" s="5"/>
      <c r="G4" s="5"/>
      <c r="H4" s="5"/>
      <c r="I4" s="5"/>
      <c r="J4" s="5"/>
      <c r="K4" s="5"/>
      <c r="L4" s="14"/>
      <c r="M4" s="5"/>
    </row>
    <row r="5" spans="1:13" ht="18.75" customHeight="1" x14ac:dyDescent="0.2">
      <c r="A5" s="1"/>
      <c r="B5" s="15" t="s">
        <v>1</v>
      </c>
      <c r="C5" s="81" t="s">
        <v>55</v>
      </c>
      <c r="D5" s="82"/>
      <c r="E5" s="82"/>
      <c r="F5" s="83"/>
      <c r="G5" s="83"/>
      <c r="H5" s="83"/>
      <c r="I5" s="83"/>
      <c r="J5" s="83"/>
      <c r="K5" s="84"/>
      <c r="L5" s="16"/>
      <c r="M5" s="36"/>
    </row>
    <row r="6" spans="1:13" ht="33.75" customHeight="1" x14ac:dyDescent="0.2">
      <c r="A6" s="1"/>
      <c r="B6" s="17" t="s">
        <v>2</v>
      </c>
      <c r="C6" s="85" t="s">
        <v>54</v>
      </c>
      <c r="D6" s="86"/>
      <c r="E6" s="86"/>
      <c r="F6" s="86"/>
      <c r="G6" s="86"/>
      <c r="H6" s="86"/>
      <c r="I6" s="86"/>
      <c r="J6" s="86"/>
      <c r="K6" s="87"/>
      <c r="L6" s="18"/>
      <c r="M6" s="18"/>
    </row>
    <row r="7" spans="1:13" ht="19.5" customHeight="1" thickBot="1" x14ac:dyDescent="0.25">
      <c r="A7" s="1"/>
      <c r="B7" s="17" t="s">
        <v>3</v>
      </c>
      <c r="C7" s="88">
        <v>44847</v>
      </c>
      <c r="D7" s="89"/>
      <c r="E7" s="89"/>
      <c r="F7" s="89"/>
      <c r="G7" s="89"/>
      <c r="H7" s="89"/>
      <c r="I7" s="89"/>
      <c r="J7" s="89"/>
      <c r="K7" s="90"/>
      <c r="L7" s="36"/>
      <c r="M7" s="19"/>
    </row>
    <row r="8" spans="1:13" ht="21" customHeight="1" x14ac:dyDescent="0.2">
      <c r="A8" s="1"/>
      <c r="B8" s="91" t="s">
        <v>4</v>
      </c>
      <c r="C8" s="92"/>
      <c r="D8" s="95" t="s">
        <v>5</v>
      </c>
      <c r="E8" s="20" t="s">
        <v>6</v>
      </c>
      <c r="F8" s="21" t="s">
        <v>7</v>
      </c>
      <c r="G8" s="21" t="s">
        <v>8</v>
      </c>
      <c r="H8" s="21" t="s">
        <v>9</v>
      </c>
      <c r="I8" s="21" t="s">
        <v>10</v>
      </c>
      <c r="J8" s="21" t="s">
        <v>11</v>
      </c>
      <c r="K8" s="21" t="s">
        <v>12</v>
      </c>
      <c r="L8" s="64" t="s">
        <v>49</v>
      </c>
      <c r="M8" s="76" t="s">
        <v>29</v>
      </c>
    </row>
    <row r="9" spans="1:13" ht="21" customHeight="1" thickBot="1" x14ac:dyDescent="0.25">
      <c r="A9" s="1"/>
      <c r="B9" s="93"/>
      <c r="C9" s="94"/>
      <c r="D9" s="96"/>
      <c r="E9" s="22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59" t="s">
        <v>50</v>
      </c>
      <c r="M9" s="77"/>
    </row>
    <row r="10" spans="1:13" ht="18.649999999999999" customHeight="1" x14ac:dyDescent="0.2">
      <c r="A10" s="1"/>
      <c r="B10" s="24" t="s">
        <v>20</v>
      </c>
      <c r="C10" s="58" t="s">
        <v>30</v>
      </c>
      <c r="D10" s="25">
        <v>1</v>
      </c>
      <c r="E10" s="47">
        <v>0</v>
      </c>
      <c r="F10" s="42">
        <v>0</v>
      </c>
      <c r="G10" s="26">
        <v>60</v>
      </c>
      <c r="H10" s="26">
        <v>0</v>
      </c>
      <c r="I10" s="26">
        <v>0</v>
      </c>
      <c r="J10" s="26">
        <v>0</v>
      </c>
      <c r="K10" s="26">
        <v>0</v>
      </c>
      <c r="L10" s="60">
        <f>SUM(E10:K10)</f>
        <v>60</v>
      </c>
      <c r="M10" s="48"/>
    </row>
    <row r="11" spans="1:13" ht="18.649999999999999" customHeight="1" x14ac:dyDescent="0.2">
      <c r="A11" s="1"/>
      <c r="B11" s="27" t="s">
        <v>21</v>
      </c>
      <c r="C11" s="28">
        <v>39.00318</v>
      </c>
      <c r="D11" s="29">
        <v>2</v>
      </c>
      <c r="E11" s="30">
        <v>0</v>
      </c>
      <c r="F11" s="42">
        <v>0</v>
      </c>
      <c r="G11" s="31">
        <v>55</v>
      </c>
      <c r="H11" s="31">
        <v>0</v>
      </c>
      <c r="I11" s="31">
        <v>0</v>
      </c>
      <c r="J11" s="31">
        <v>0</v>
      </c>
      <c r="K11" s="31">
        <v>0</v>
      </c>
      <c r="L11" s="61">
        <f>SUM(E11:K11)</f>
        <v>55</v>
      </c>
      <c r="M11" s="37"/>
    </row>
    <row r="12" spans="1:13" ht="18.649999999999999" customHeight="1" x14ac:dyDescent="0.2">
      <c r="A12" s="1"/>
      <c r="B12" s="27" t="s">
        <v>22</v>
      </c>
      <c r="C12" s="28">
        <v>141.64649</v>
      </c>
      <c r="D12" s="29">
        <v>3</v>
      </c>
      <c r="E12" s="30">
        <v>0</v>
      </c>
      <c r="F12" s="42">
        <v>0</v>
      </c>
      <c r="G12" s="31">
        <v>50</v>
      </c>
      <c r="H12" s="31">
        <v>0</v>
      </c>
      <c r="I12" s="31">
        <v>0</v>
      </c>
      <c r="J12" s="31">
        <v>0</v>
      </c>
      <c r="K12" s="31">
        <v>0</v>
      </c>
      <c r="L12" s="61">
        <f t="shared" ref="L12:L28" si="0">SUM(E12:K12)</f>
        <v>50</v>
      </c>
      <c r="M12" s="37"/>
    </row>
    <row r="13" spans="1:13" ht="18.649999999999999" customHeight="1" x14ac:dyDescent="0.2">
      <c r="A13" s="1"/>
      <c r="B13" s="65" t="s">
        <v>23</v>
      </c>
      <c r="C13" s="67">
        <v>0.38750000000000001</v>
      </c>
      <c r="D13" s="29">
        <v>4</v>
      </c>
      <c r="E13" s="30">
        <v>0</v>
      </c>
      <c r="F13" s="42">
        <v>0</v>
      </c>
      <c r="G13" s="31">
        <v>70</v>
      </c>
      <c r="H13" s="31">
        <v>0</v>
      </c>
      <c r="I13" s="31">
        <v>0</v>
      </c>
      <c r="J13" s="31">
        <v>0</v>
      </c>
      <c r="K13" s="31">
        <v>0</v>
      </c>
      <c r="L13" s="61">
        <f t="shared" si="0"/>
        <v>70</v>
      </c>
      <c r="M13" s="37"/>
    </row>
    <row r="14" spans="1:13" ht="18.649999999999999" customHeight="1" x14ac:dyDescent="0.2">
      <c r="A14" s="1"/>
      <c r="B14" s="66"/>
      <c r="C14" s="68"/>
      <c r="D14" s="29">
        <v>5</v>
      </c>
      <c r="E14" s="30">
        <v>0</v>
      </c>
      <c r="F14" s="42">
        <v>0</v>
      </c>
      <c r="G14" s="31">
        <v>65</v>
      </c>
      <c r="H14" s="31">
        <v>0</v>
      </c>
      <c r="I14" s="31">
        <v>0</v>
      </c>
      <c r="J14" s="31">
        <v>0</v>
      </c>
      <c r="K14" s="31">
        <v>0</v>
      </c>
      <c r="L14" s="61">
        <f t="shared" si="0"/>
        <v>65</v>
      </c>
      <c r="M14" s="37"/>
    </row>
    <row r="15" spans="1:13" ht="18.649999999999999" customHeight="1" x14ac:dyDescent="0.2">
      <c r="A15" s="1"/>
      <c r="B15" s="32" t="s">
        <v>24</v>
      </c>
      <c r="C15" s="33">
        <v>6.2</v>
      </c>
      <c r="D15" s="29">
        <v>6</v>
      </c>
      <c r="E15" s="30">
        <v>0</v>
      </c>
      <c r="F15" s="42">
        <v>0</v>
      </c>
      <c r="G15" s="31">
        <v>70</v>
      </c>
      <c r="H15" s="31">
        <v>0</v>
      </c>
      <c r="I15" s="31">
        <v>0</v>
      </c>
      <c r="J15" s="31">
        <v>0</v>
      </c>
      <c r="K15" s="31">
        <v>0</v>
      </c>
      <c r="L15" s="61">
        <f t="shared" si="0"/>
        <v>70</v>
      </c>
      <c r="M15" s="37"/>
    </row>
    <row r="16" spans="1:13" ht="18.649999999999999" customHeight="1" x14ac:dyDescent="0.2">
      <c r="A16" s="1"/>
      <c r="B16" s="34" t="s">
        <v>25</v>
      </c>
      <c r="C16" s="63">
        <f>C15-2.35</f>
        <v>3.85</v>
      </c>
      <c r="D16" s="29">
        <v>7</v>
      </c>
      <c r="E16" s="30">
        <v>0</v>
      </c>
      <c r="F16" s="42">
        <v>0</v>
      </c>
      <c r="G16" s="31">
        <v>75</v>
      </c>
      <c r="H16" s="31">
        <v>0</v>
      </c>
      <c r="I16" s="31">
        <v>0</v>
      </c>
      <c r="J16" s="31">
        <v>0</v>
      </c>
      <c r="K16" s="31">
        <v>0</v>
      </c>
      <c r="L16" s="61">
        <f t="shared" si="0"/>
        <v>75</v>
      </c>
      <c r="M16" s="37"/>
    </row>
    <row r="17" spans="1:13" ht="18.649999999999999" customHeight="1" x14ac:dyDescent="0.2">
      <c r="A17" s="1"/>
      <c r="B17" s="27" t="s">
        <v>26</v>
      </c>
      <c r="C17" s="33" t="s">
        <v>48</v>
      </c>
      <c r="D17" s="29">
        <v>8</v>
      </c>
      <c r="E17" s="30">
        <v>0</v>
      </c>
      <c r="F17" s="42">
        <v>0</v>
      </c>
      <c r="G17" s="31">
        <v>70</v>
      </c>
      <c r="H17" s="31">
        <v>0</v>
      </c>
      <c r="I17" s="31">
        <v>0</v>
      </c>
      <c r="J17" s="31">
        <v>0</v>
      </c>
      <c r="K17" s="31">
        <v>0</v>
      </c>
      <c r="L17" s="61">
        <f t="shared" si="0"/>
        <v>70</v>
      </c>
      <c r="M17" s="37"/>
    </row>
    <row r="18" spans="1:13" ht="18.649999999999999" customHeight="1" x14ac:dyDescent="0.2">
      <c r="A18" s="1"/>
      <c r="B18" s="27" t="s">
        <v>27</v>
      </c>
      <c r="C18" s="33" t="s">
        <v>36</v>
      </c>
      <c r="D18" s="29">
        <v>9</v>
      </c>
      <c r="E18" s="30">
        <v>0</v>
      </c>
      <c r="F18" s="42">
        <v>0</v>
      </c>
      <c r="G18" s="31">
        <v>80</v>
      </c>
      <c r="H18" s="31">
        <v>0</v>
      </c>
      <c r="I18" s="31">
        <v>0</v>
      </c>
      <c r="J18" s="31">
        <v>0</v>
      </c>
      <c r="K18" s="31">
        <v>0</v>
      </c>
      <c r="L18" s="61">
        <f t="shared" si="0"/>
        <v>80</v>
      </c>
      <c r="M18" s="37"/>
    </row>
    <row r="19" spans="1:13" ht="18.649999999999999" customHeight="1" thickBot="1" x14ac:dyDescent="0.25">
      <c r="A19" s="1"/>
      <c r="B19" s="74" t="s">
        <v>28</v>
      </c>
      <c r="C19" s="71"/>
      <c r="D19" s="29">
        <v>10</v>
      </c>
      <c r="E19" s="30">
        <v>0</v>
      </c>
      <c r="F19" s="42">
        <v>0</v>
      </c>
      <c r="G19" s="31">
        <v>80</v>
      </c>
      <c r="H19" s="31">
        <v>0</v>
      </c>
      <c r="I19" s="31">
        <v>0</v>
      </c>
      <c r="J19" s="31">
        <v>0</v>
      </c>
      <c r="K19" s="31">
        <v>0</v>
      </c>
      <c r="L19" s="61">
        <f t="shared" si="0"/>
        <v>80</v>
      </c>
      <c r="M19" s="37"/>
    </row>
    <row r="20" spans="1:13" ht="18.649999999999999" customHeight="1" thickBot="1" x14ac:dyDescent="0.25">
      <c r="A20" s="1"/>
      <c r="B20" s="74"/>
      <c r="C20" s="72"/>
      <c r="D20" s="29">
        <v>11</v>
      </c>
      <c r="E20" s="30">
        <v>0</v>
      </c>
      <c r="F20" s="31">
        <v>0</v>
      </c>
      <c r="G20" s="49">
        <v>20</v>
      </c>
      <c r="H20" s="31">
        <v>0</v>
      </c>
      <c r="I20" s="31">
        <v>0</v>
      </c>
      <c r="J20" s="31">
        <v>0</v>
      </c>
      <c r="K20" s="31">
        <v>0</v>
      </c>
      <c r="L20" s="61">
        <f t="shared" si="0"/>
        <v>20</v>
      </c>
      <c r="M20" s="37"/>
    </row>
    <row r="21" spans="1:13" ht="18.649999999999999" customHeight="1" thickBot="1" x14ac:dyDescent="0.25">
      <c r="A21" s="1"/>
      <c r="B21" s="74"/>
      <c r="C21" s="72"/>
      <c r="D21" s="29">
        <v>12</v>
      </c>
      <c r="E21" s="30">
        <v>0</v>
      </c>
      <c r="F21" s="31">
        <v>0</v>
      </c>
      <c r="G21" s="31">
        <v>30</v>
      </c>
      <c r="H21" s="31">
        <v>0</v>
      </c>
      <c r="I21" s="31">
        <v>0</v>
      </c>
      <c r="J21" s="31">
        <v>0</v>
      </c>
      <c r="K21" s="31">
        <v>0</v>
      </c>
      <c r="L21" s="61">
        <f t="shared" si="0"/>
        <v>30</v>
      </c>
      <c r="M21" s="37"/>
    </row>
    <row r="22" spans="1:13" ht="18.649999999999999" customHeight="1" thickBot="1" x14ac:dyDescent="0.25">
      <c r="A22" s="1"/>
      <c r="B22" s="74"/>
      <c r="C22" s="72"/>
      <c r="D22" s="29">
        <v>13</v>
      </c>
      <c r="E22" s="30">
        <v>0</v>
      </c>
      <c r="F22" s="31">
        <v>0</v>
      </c>
      <c r="G22" s="31">
        <v>25</v>
      </c>
      <c r="H22" s="31">
        <v>0</v>
      </c>
      <c r="I22" s="31">
        <v>0</v>
      </c>
      <c r="J22" s="31">
        <v>0</v>
      </c>
      <c r="K22" s="31">
        <v>0</v>
      </c>
      <c r="L22" s="61">
        <f t="shared" si="0"/>
        <v>25</v>
      </c>
      <c r="M22" s="37"/>
    </row>
    <row r="23" spans="1:13" ht="18.649999999999999" customHeight="1" thickBot="1" x14ac:dyDescent="0.25">
      <c r="A23" s="1"/>
      <c r="B23" s="74"/>
      <c r="C23" s="72"/>
      <c r="D23" s="29">
        <v>14</v>
      </c>
      <c r="E23" s="30">
        <v>0</v>
      </c>
      <c r="F23" s="31">
        <v>0</v>
      </c>
      <c r="G23" s="31">
        <v>30</v>
      </c>
      <c r="H23" s="31">
        <v>0</v>
      </c>
      <c r="I23" s="31">
        <v>0</v>
      </c>
      <c r="J23" s="31">
        <v>0</v>
      </c>
      <c r="K23" s="31">
        <v>0</v>
      </c>
      <c r="L23" s="61">
        <f t="shared" si="0"/>
        <v>30</v>
      </c>
      <c r="M23" s="37"/>
    </row>
    <row r="24" spans="1:13" ht="18.649999999999999" customHeight="1" thickBot="1" x14ac:dyDescent="0.25">
      <c r="A24" s="1"/>
      <c r="B24" s="74"/>
      <c r="C24" s="72"/>
      <c r="D24" s="29">
        <v>15</v>
      </c>
      <c r="E24" s="30">
        <v>0</v>
      </c>
      <c r="F24" s="31">
        <v>0</v>
      </c>
      <c r="G24" s="31">
        <v>25</v>
      </c>
      <c r="H24" s="31">
        <v>0</v>
      </c>
      <c r="I24" s="31">
        <v>0</v>
      </c>
      <c r="J24" s="31">
        <v>0</v>
      </c>
      <c r="K24" s="31">
        <v>0</v>
      </c>
      <c r="L24" s="61">
        <f t="shared" si="0"/>
        <v>25</v>
      </c>
      <c r="M24" s="37"/>
    </row>
    <row r="25" spans="1:13" ht="18.649999999999999" customHeight="1" thickBot="1" x14ac:dyDescent="0.25">
      <c r="A25" s="1"/>
      <c r="B25" s="74"/>
      <c r="C25" s="72"/>
      <c r="D25" s="29">
        <v>16</v>
      </c>
      <c r="E25" s="30">
        <v>0</v>
      </c>
      <c r="F25" s="31">
        <v>0</v>
      </c>
      <c r="G25" s="31">
        <v>30</v>
      </c>
      <c r="H25" s="31">
        <v>0</v>
      </c>
      <c r="I25" s="31">
        <v>0</v>
      </c>
      <c r="J25" s="31">
        <v>0</v>
      </c>
      <c r="K25" s="31">
        <v>0</v>
      </c>
      <c r="L25" s="61">
        <f t="shared" si="0"/>
        <v>30</v>
      </c>
      <c r="M25" s="37"/>
    </row>
    <row r="26" spans="1:13" ht="18.649999999999999" customHeight="1" thickBot="1" x14ac:dyDescent="0.25">
      <c r="A26" s="1"/>
      <c r="B26" s="74"/>
      <c r="C26" s="72"/>
      <c r="D26" s="29">
        <v>17</v>
      </c>
      <c r="E26" s="30">
        <v>0</v>
      </c>
      <c r="F26" s="31">
        <v>0</v>
      </c>
      <c r="G26" s="31">
        <v>25</v>
      </c>
      <c r="H26" s="31">
        <v>0</v>
      </c>
      <c r="I26" s="31">
        <v>0</v>
      </c>
      <c r="J26" s="31">
        <v>0</v>
      </c>
      <c r="K26" s="31">
        <v>0</v>
      </c>
      <c r="L26" s="61">
        <f>SUM(E26:K26)</f>
        <v>25</v>
      </c>
      <c r="M26" s="37"/>
    </row>
    <row r="27" spans="1:13" ht="18.649999999999999" customHeight="1" thickBot="1" x14ac:dyDescent="0.25">
      <c r="A27" s="1"/>
      <c r="B27" s="74"/>
      <c r="C27" s="72"/>
      <c r="D27" s="29">
        <v>18</v>
      </c>
      <c r="E27" s="30">
        <v>0</v>
      </c>
      <c r="F27" s="31">
        <v>0</v>
      </c>
      <c r="G27" s="31">
        <v>40</v>
      </c>
      <c r="H27" s="31">
        <v>0</v>
      </c>
      <c r="I27" s="31">
        <v>0</v>
      </c>
      <c r="J27" s="31">
        <v>0</v>
      </c>
      <c r="K27" s="31">
        <v>0</v>
      </c>
      <c r="L27" s="61">
        <f t="shared" si="0"/>
        <v>40</v>
      </c>
      <c r="M27" s="37"/>
    </row>
    <row r="28" spans="1:13" ht="18.649999999999999" customHeight="1" thickBot="1" x14ac:dyDescent="0.25">
      <c r="A28" s="1"/>
      <c r="B28" s="74"/>
      <c r="C28" s="72"/>
      <c r="D28" s="29">
        <v>19</v>
      </c>
      <c r="E28" s="30">
        <v>0</v>
      </c>
      <c r="F28" s="31">
        <v>0</v>
      </c>
      <c r="G28" s="31">
        <v>35</v>
      </c>
      <c r="H28" s="31">
        <v>0</v>
      </c>
      <c r="I28" s="31">
        <v>0</v>
      </c>
      <c r="J28" s="31">
        <v>0</v>
      </c>
      <c r="K28" s="31">
        <v>0</v>
      </c>
      <c r="L28" s="61">
        <f t="shared" si="0"/>
        <v>35</v>
      </c>
      <c r="M28" s="37"/>
    </row>
    <row r="29" spans="1:13" ht="18.649999999999999" customHeight="1" thickBot="1" x14ac:dyDescent="0.25">
      <c r="A29" s="1"/>
      <c r="B29" s="74"/>
      <c r="C29" s="73"/>
      <c r="D29" s="40">
        <v>20</v>
      </c>
      <c r="E29" s="30">
        <v>0</v>
      </c>
      <c r="F29" s="46">
        <v>0</v>
      </c>
      <c r="G29" s="31">
        <v>50</v>
      </c>
      <c r="H29" s="31">
        <v>0</v>
      </c>
      <c r="I29" s="31">
        <v>0</v>
      </c>
      <c r="J29" s="31">
        <v>0</v>
      </c>
      <c r="K29" s="31">
        <v>0</v>
      </c>
      <c r="L29" s="62">
        <f>SUM(E29:K29)</f>
        <v>50</v>
      </c>
      <c r="M29" s="38"/>
    </row>
    <row r="30" spans="1:13" ht="18.649999999999999" customHeight="1" x14ac:dyDescent="0.2">
      <c r="B30" s="24" t="s">
        <v>20</v>
      </c>
      <c r="C30" s="58" t="s">
        <v>31</v>
      </c>
      <c r="D30" s="43">
        <v>1</v>
      </c>
      <c r="E30" s="47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60">
        <f>SUM(E30:K30)</f>
        <v>0</v>
      </c>
      <c r="M30" s="48"/>
    </row>
    <row r="31" spans="1:13" ht="18.649999999999999" customHeight="1" x14ac:dyDescent="0.2">
      <c r="B31" s="27" t="s">
        <v>21</v>
      </c>
      <c r="C31" s="28">
        <v>39.00508</v>
      </c>
      <c r="D31" s="44">
        <v>2</v>
      </c>
      <c r="E31" s="30">
        <v>0</v>
      </c>
      <c r="F31" s="42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1">
        <f>SUM(E31:K31)</f>
        <v>0</v>
      </c>
      <c r="M31" s="37"/>
    </row>
    <row r="32" spans="1:13" ht="18.649999999999999" customHeight="1" x14ac:dyDescent="0.2">
      <c r="B32" s="27" t="s">
        <v>22</v>
      </c>
      <c r="C32" s="28">
        <v>141.64892</v>
      </c>
      <c r="D32" s="44">
        <v>3</v>
      </c>
      <c r="E32" s="30">
        <v>0</v>
      </c>
      <c r="F32" s="42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1">
        <f t="shared" ref="L32:L48" si="1">SUM(E32:K32)</f>
        <v>0</v>
      </c>
      <c r="M32" s="37"/>
    </row>
    <row r="33" spans="2:13" ht="18.649999999999999" customHeight="1" x14ac:dyDescent="0.2">
      <c r="B33" s="65" t="s">
        <v>23</v>
      </c>
      <c r="C33" s="67">
        <v>0.40138888888888885</v>
      </c>
      <c r="D33" s="44">
        <v>4</v>
      </c>
      <c r="E33" s="30">
        <v>0</v>
      </c>
      <c r="F33" s="42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1">
        <f t="shared" si="1"/>
        <v>0</v>
      </c>
      <c r="M33" s="37"/>
    </row>
    <row r="34" spans="2:13" ht="18.649999999999999" customHeight="1" x14ac:dyDescent="0.2">
      <c r="B34" s="66"/>
      <c r="C34" s="68"/>
      <c r="D34" s="44">
        <v>5</v>
      </c>
      <c r="E34" s="30">
        <v>0</v>
      </c>
      <c r="F34" s="42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1">
        <f t="shared" si="1"/>
        <v>0</v>
      </c>
      <c r="M34" s="37"/>
    </row>
    <row r="35" spans="2:13" ht="18.649999999999999" customHeight="1" x14ac:dyDescent="0.2">
      <c r="B35" s="32" t="s">
        <v>24</v>
      </c>
      <c r="C35" s="33">
        <v>2.9</v>
      </c>
      <c r="D35" s="44">
        <v>6</v>
      </c>
      <c r="E35" s="30">
        <v>0</v>
      </c>
      <c r="F35" s="42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1">
        <f t="shared" si="1"/>
        <v>0</v>
      </c>
      <c r="M35" s="37"/>
    </row>
    <row r="36" spans="2:13" ht="18.649999999999999" customHeight="1" x14ac:dyDescent="0.2">
      <c r="B36" s="34" t="s">
        <v>25</v>
      </c>
      <c r="C36" s="63">
        <f>C35-2.32</f>
        <v>0.58000000000000007</v>
      </c>
      <c r="D36" s="44">
        <v>7</v>
      </c>
      <c r="E36" s="30">
        <v>0</v>
      </c>
      <c r="F36" s="42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1">
        <f t="shared" si="1"/>
        <v>0</v>
      </c>
      <c r="M36" s="37"/>
    </row>
    <row r="37" spans="2:13" ht="18.649999999999999" customHeight="1" x14ac:dyDescent="0.2">
      <c r="B37" s="27" t="s">
        <v>26</v>
      </c>
      <c r="C37" s="33" t="s">
        <v>48</v>
      </c>
      <c r="D37" s="44">
        <v>8</v>
      </c>
      <c r="E37" s="30">
        <v>0</v>
      </c>
      <c r="F37" s="42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1">
        <f t="shared" si="1"/>
        <v>0</v>
      </c>
      <c r="M37" s="37"/>
    </row>
    <row r="38" spans="2:13" ht="18.649999999999999" customHeight="1" x14ac:dyDescent="0.2">
      <c r="B38" s="27" t="s">
        <v>27</v>
      </c>
      <c r="C38" s="33" t="s">
        <v>36</v>
      </c>
      <c r="D38" s="44">
        <v>9</v>
      </c>
      <c r="E38" s="30">
        <v>0</v>
      </c>
      <c r="F38" s="42">
        <v>0</v>
      </c>
      <c r="G38" s="31" t="s">
        <v>38</v>
      </c>
      <c r="H38" s="31">
        <v>0</v>
      </c>
      <c r="I38" s="31">
        <v>0</v>
      </c>
      <c r="J38" s="31">
        <v>0</v>
      </c>
      <c r="K38" s="31">
        <v>0</v>
      </c>
      <c r="L38" s="61">
        <v>1</v>
      </c>
      <c r="M38" s="37"/>
    </row>
    <row r="39" spans="2:13" ht="18.649999999999999" customHeight="1" thickBot="1" x14ac:dyDescent="0.25">
      <c r="B39" s="74" t="s">
        <v>28</v>
      </c>
      <c r="C39" s="71"/>
      <c r="D39" s="44">
        <v>10</v>
      </c>
      <c r="E39" s="30">
        <v>0</v>
      </c>
      <c r="F39" s="42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1">
        <f t="shared" si="1"/>
        <v>0</v>
      </c>
      <c r="M39" s="37"/>
    </row>
    <row r="40" spans="2:13" ht="18.649999999999999" customHeight="1" thickBot="1" x14ac:dyDescent="0.25">
      <c r="B40" s="74"/>
      <c r="C40" s="72"/>
      <c r="D40" s="44">
        <v>11</v>
      </c>
      <c r="E40" s="30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1">
        <f t="shared" si="1"/>
        <v>0</v>
      </c>
      <c r="M40" s="37"/>
    </row>
    <row r="41" spans="2:13" ht="18.649999999999999" customHeight="1" thickBot="1" x14ac:dyDescent="0.25">
      <c r="B41" s="74"/>
      <c r="C41" s="72"/>
      <c r="D41" s="44">
        <v>12</v>
      </c>
      <c r="E41" s="30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1">
        <f t="shared" si="1"/>
        <v>0</v>
      </c>
      <c r="M41" s="37"/>
    </row>
    <row r="42" spans="2:13" ht="18.649999999999999" customHeight="1" thickBot="1" x14ac:dyDescent="0.25">
      <c r="B42" s="74"/>
      <c r="C42" s="72"/>
      <c r="D42" s="44">
        <v>13</v>
      </c>
      <c r="E42" s="30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1">
        <f t="shared" si="1"/>
        <v>0</v>
      </c>
      <c r="M42" s="37"/>
    </row>
    <row r="43" spans="2:13" ht="18.649999999999999" customHeight="1" thickBot="1" x14ac:dyDescent="0.25">
      <c r="B43" s="74"/>
      <c r="C43" s="72"/>
      <c r="D43" s="44">
        <v>14</v>
      </c>
      <c r="E43" s="30">
        <v>0</v>
      </c>
      <c r="F43" s="31">
        <v>0</v>
      </c>
      <c r="G43" s="31">
        <v>5</v>
      </c>
      <c r="H43" s="31">
        <v>0</v>
      </c>
      <c r="I43" s="31">
        <v>0</v>
      </c>
      <c r="J43" s="31">
        <v>0</v>
      </c>
      <c r="K43" s="31">
        <v>0</v>
      </c>
      <c r="L43" s="61">
        <f t="shared" si="1"/>
        <v>5</v>
      </c>
      <c r="M43" s="37"/>
    </row>
    <row r="44" spans="2:13" ht="18.649999999999999" customHeight="1" thickBot="1" x14ac:dyDescent="0.25">
      <c r="B44" s="74"/>
      <c r="C44" s="72"/>
      <c r="D44" s="44">
        <v>15</v>
      </c>
      <c r="E44" s="30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1">
        <f t="shared" si="1"/>
        <v>0</v>
      </c>
      <c r="M44" s="37"/>
    </row>
    <row r="45" spans="2:13" ht="18.649999999999999" customHeight="1" thickBot="1" x14ac:dyDescent="0.25">
      <c r="B45" s="74"/>
      <c r="C45" s="72"/>
      <c r="D45" s="44">
        <v>16</v>
      </c>
      <c r="E45" s="30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1">
        <f t="shared" si="1"/>
        <v>0</v>
      </c>
      <c r="M45" s="37"/>
    </row>
    <row r="46" spans="2:13" ht="18.649999999999999" customHeight="1" thickBot="1" x14ac:dyDescent="0.25">
      <c r="B46" s="74"/>
      <c r="C46" s="72"/>
      <c r="D46" s="44">
        <v>17</v>
      </c>
      <c r="E46" s="30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1">
        <v>0</v>
      </c>
      <c r="M46" s="37"/>
    </row>
    <row r="47" spans="2:13" ht="18.649999999999999" customHeight="1" thickBot="1" x14ac:dyDescent="0.25">
      <c r="B47" s="74"/>
      <c r="C47" s="72"/>
      <c r="D47" s="44">
        <v>18</v>
      </c>
      <c r="E47" s="30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1">
        <f t="shared" si="1"/>
        <v>0</v>
      </c>
      <c r="M47" s="37"/>
    </row>
    <row r="48" spans="2:13" ht="18.649999999999999" customHeight="1" thickBot="1" x14ac:dyDescent="0.25">
      <c r="B48" s="74"/>
      <c r="C48" s="72"/>
      <c r="D48" s="44">
        <v>19</v>
      </c>
      <c r="E48" s="30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1">
        <f t="shared" si="1"/>
        <v>0</v>
      </c>
      <c r="M48" s="37"/>
    </row>
    <row r="49" spans="2:13" ht="18.649999999999999" customHeight="1" thickBot="1" x14ac:dyDescent="0.25">
      <c r="B49" s="74"/>
      <c r="C49" s="73"/>
      <c r="D49" s="45">
        <v>20</v>
      </c>
      <c r="E49" s="50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62">
        <v>0</v>
      </c>
      <c r="M49" s="38"/>
    </row>
    <row r="50" spans="2:13" ht="18.649999999999999" customHeight="1" x14ac:dyDescent="0.2">
      <c r="B50" s="24" t="s">
        <v>20</v>
      </c>
      <c r="C50" s="39" t="s">
        <v>32</v>
      </c>
      <c r="D50" s="25">
        <v>1</v>
      </c>
      <c r="E50" s="51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60">
        <f>SUM(E50:K50)</f>
        <v>0</v>
      </c>
      <c r="M50" s="37"/>
    </row>
    <row r="51" spans="2:13" ht="18.649999999999999" customHeight="1" x14ac:dyDescent="0.2">
      <c r="B51" s="27" t="s">
        <v>21</v>
      </c>
      <c r="C51" s="28">
        <v>39.00235</v>
      </c>
      <c r="D51" s="29">
        <v>2</v>
      </c>
      <c r="E51" s="30">
        <v>0</v>
      </c>
      <c r="F51" s="31">
        <v>10</v>
      </c>
      <c r="G51" s="42">
        <v>0</v>
      </c>
      <c r="H51" s="31">
        <v>0</v>
      </c>
      <c r="I51" s="31">
        <v>0</v>
      </c>
      <c r="J51" s="31">
        <v>0</v>
      </c>
      <c r="K51" s="31">
        <v>0</v>
      </c>
      <c r="L51" s="61">
        <f>SUM(E51:K51)</f>
        <v>10</v>
      </c>
      <c r="M51" s="37"/>
    </row>
    <row r="52" spans="2:13" ht="18.649999999999999" customHeight="1" x14ac:dyDescent="0.2">
      <c r="B52" s="27" t="s">
        <v>22</v>
      </c>
      <c r="C52" s="28">
        <v>141.66684000000001</v>
      </c>
      <c r="D52" s="29">
        <v>3</v>
      </c>
      <c r="E52" s="30">
        <v>0</v>
      </c>
      <c r="F52" s="42">
        <v>0</v>
      </c>
      <c r="G52" s="42">
        <v>0</v>
      </c>
      <c r="H52" s="31">
        <v>0</v>
      </c>
      <c r="I52" s="31">
        <v>0</v>
      </c>
      <c r="J52" s="31">
        <v>0</v>
      </c>
      <c r="K52" s="31">
        <v>0</v>
      </c>
      <c r="L52" s="61">
        <f t="shared" ref="L52:L68" si="2">SUM(E52:K52)</f>
        <v>0</v>
      </c>
      <c r="M52" s="37" t="s">
        <v>39</v>
      </c>
    </row>
    <row r="53" spans="2:13" ht="18.649999999999999" customHeight="1" x14ac:dyDescent="0.2">
      <c r="B53" s="65" t="s">
        <v>23</v>
      </c>
      <c r="C53" s="67">
        <v>0.41875000000000001</v>
      </c>
      <c r="D53" s="29">
        <v>4</v>
      </c>
      <c r="E53" s="30">
        <v>0</v>
      </c>
      <c r="F53" s="42">
        <v>0</v>
      </c>
      <c r="G53" s="42">
        <v>0</v>
      </c>
      <c r="H53" s="31">
        <v>0</v>
      </c>
      <c r="I53" s="31">
        <v>0</v>
      </c>
      <c r="J53" s="31">
        <v>0</v>
      </c>
      <c r="K53" s="31">
        <v>0</v>
      </c>
      <c r="L53" s="61">
        <f t="shared" si="2"/>
        <v>0</v>
      </c>
      <c r="M53" s="37"/>
    </row>
    <row r="54" spans="2:13" ht="18.649999999999999" customHeight="1" x14ac:dyDescent="0.2">
      <c r="B54" s="66"/>
      <c r="C54" s="68"/>
      <c r="D54" s="29">
        <v>5</v>
      </c>
      <c r="E54" s="30">
        <v>0</v>
      </c>
      <c r="F54" s="42">
        <v>0</v>
      </c>
      <c r="G54" s="42">
        <v>0</v>
      </c>
      <c r="H54" s="31">
        <v>0</v>
      </c>
      <c r="I54" s="31">
        <v>0</v>
      </c>
      <c r="J54" s="31">
        <v>0</v>
      </c>
      <c r="K54" s="31">
        <v>0</v>
      </c>
      <c r="L54" s="61">
        <f t="shared" si="2"/>
        <v>0</v>
      </c>
      <c r="M54" s="37" t="s">
        <v>40</v>
      </c>
    </row>
    <row r="55" spans="2:13" ht="18.649999999999999" customHeight="1" x14ac:dyDescent="0.2">
      <c r="B55" s="32" t="s">
        <v>24</v>
      </c>
      <c r="C55" s="33">
        <v>4.3</v>
      </c>
      <c r="D55" s="29">
        <v>6</v>
      </c>
      <c r="E55" s="30">
        <v>0</v>
      </c>
      <c r="F55" s="42">
        <v>0</v>
      </c>
      <c r="G55" s="42">
        <v>0</v>
      </c>
      <c r="H55" s="31">
        <v>0</v>
      </c>
      <c r="I55" s="31">
        <v>0</v>
      </c>
      <c r="J55" s="31">
        <v>0</v>
      </c>
      <c r="K55" s="31">
        <v>0</v>
      </c>
      <c r="L55" s="61">
        <f t="shared" si="2"/>
        <v>0</v>
      </c>
      <c r="M55" s="37" t="s">
        <v>41</v>
      </c>
    </row>
    <row r="56" spans="2:13" ht="18.649999999999999" customHeight="1" x14ac:dyDescent="0.2">
      <c r="B56" s="34" t="s">
        <v>25</v>
      </c>
      <c r="C56" s="63">
        <f>C55-2.27</f>
        <v>2.0299999999999998</v>
      </c>
      <c r="D56" s="29">
        <v>7</v>
      </c>
      <c r="E56" s="30">
        <v>0</v>
      </c>
      <c r="F56" s="42">
        <v>0</v>
      </c>
      <c r="G56" s="31">
        <v>40</v>
      </c>
      <c r="H56" s="31">
        <v>0</v>
      </c>
      <c r="I56" s="31">
        <v>0</v>
      </c>
      <c r="J56" s="31">
        <v>0</v>
      </c>
      <c r="K56" s="31">
        <v>0</v>
      </c>
      <c r="L56" s="61">
        <f t="shared" si="2"/>
        <v>40</v>
      </c>
      <c r="M56" s="37"/>
    </row>
    <row r="57" spans="2:13" ht="18.649999999999999" customHeight="1" x14ac:dyDescent="0.2">
      <c r="B57" s="27" t="s">
        <v>26</v>
      </c>
      <c r="C57" s="33" t="s">
        <v>48</v>
      </c>
      <c r="D57" s="29">
        <v>8</v>
      </c>
      <c r="E57" s="30">
        <v>0</v>
      </c>
      <c r="F57" s="42">
        <v>0</v>
      </c>
      <c r="G57" s="31">
        <v>50</v>
      </c>
      <c r="H57" s="31">
        <v>0</v>
      </c>
      <c r="I57" s="31">
        <v>0</v>
      </c>
      <c r="J57" s="31">
        <v>0</v>
      </c>
      <c r="K57" s="31">
        <v>0</v>
      </c>
      <c r="L57" s="61">
        <f t="shared" si="2"/>
        <v>50</v>
      </c>
      <c r="M57" s="37"/>
    </row>
    <row r="58" spans="2:13" ht="18.649999999999999" customHeight="1" x14ac:dyDescent="0.2">
      <c r="B58" s="27" t="s">
        <v>27</v>
      </c>
      <c r="C58" s="33" t="s">
        <v>37</v>
      </c>
      <c r="D58" s="29">
        <v>9</v>
      </c>
      <c r="E58" s="30">
        <v>0</v>
      </c>
      <c r="F58" s="42">
        <v>0</v>
      </c>
      <c r="G58" s="31">
        <v>60</v>
      </c>
      <c r="H58" s="31">
        <v>0</v>
      </c>
      <c r="I58" s="31">
        <v>0</v>
      </c>
      <c r="J58" s="31">
        <v>0</v>
      </c>
      <c r="K58" s="31">
        <v>0</v>
      </c>
      <c r="L58" s="61">
        <f t="shared" si="2"/>
        <v>60</v>
      </c>
      <c r="M58" s="37"/>
    </row>
    <row r="59" spans="2:13" ht="18.649999999999999" customHeight="1" thickBot="1" x14ac:dyDescent="0.25">
      <c r="B59" s="74" t="s">
        <v>28</v>
      </c>
      <c r="C59" s="71"/>
      <c r="D59" s="29">
        <v>10</v>
      </c>
      <c r="E59" s="30">
        <v>0</v>
      </c>
      <c r="F59" s="42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61">
        <f t="shared" si="2"/>
        <v>0</v>
      </c>
      <c r="M59" s="37"/>
    </row>
    <row r="60" spans="2:13" ht="18.649999999999999" customHeight="1" thickBot="1" x14ac:dyDescent="0.25">
      <c r="B60" s="74"/>
      <c r="C60" s="72"/>
      <c r="D60" s="29">
        <v>11</v>
      </c>
      <c r="E60" s="30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61">
        <f t="shared" si="2"/>
        <v>0</v>
      </c>
      <c r="M60" s="37" t="s">
        <v>43</v>
      </c>
    </row>
    <row r="61" spans="2:13" ht="18.649999999999999" customHeight="1" thickBot="1" x14ac:dyDescent="0.25">
      <c r="B61" s="74"/>
      <c r="C61" s="72"/>
      <c r="D61" s="29">
        <v>12</v>
      </c>
      <c r="E61" s="30">
        <v>0</v>
      </c>
      <c r="F61" s="31">
        <v>0</v>
      </c>
      <c r="G61" s="31">
        <v>30</v>
      </c>
      <c r="H61" s="31">
        <v>0</v>
      </c>
      <c r="I61" s="31">
        <v>0</v>
      </c>
      <c r="J61" s="31">
        <v>0</v>
      </c>
      <c r="K61" s="31">
        <v>0</v>
      </c>
      <c r="L61" s="61">
        <f t="shared" si="2"/>
        <v>30</v>
      </c>
      <c r="M61" s="37" t="s">
        <v>41</v>
      </c>
    </row>
    <row r="62" spans="2:13" ht="18.649999999999999" customHeight="1" thickBot="1" x14ac:dyDescent="0.25">
      <c r="B62" s="74"/>
      <c r="C62" s="72"/>
      <c r="D62" s="29">
        <v>13</v>
      </c>
      <c r="E62" s="30">
        <v>0</v>
      </c>
      <c r="F62" s="31">
        <v>20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1">
        <f t="shared" si="2"/>
        <v>20</v>
      </c>
      <c r="M62" s="37"/>
    </row>
    <row r="63" spans="2:13" ht="18.649999999999999" customHeight="1" thickBot="1" x14ac:dyDescent="0.25">
      <c r="B63" s="74"/>
      <c r="C63" s="72"/>
      <c r="D63" s="29">
        <v>14</v>
      </c>
      <c r="E63" s="30">
        <v>0</v>
      </c>
      <c r="F63" s="31">
        <v>15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1">
        <f t="shared" si="2"/>
        <v>15</v>
      </c>
      <c r="M63" s="37"/>
    </row>
    <row r="64" spans="2:13" ht="18.649999999999999" customHeight="1" thickBot="1" x14ac:dyDescent="0.25">
      <c r="B64" s="74"/>
      <c r="C64" s="72"/>
      <c r="D64" s="29">
        <v>15</v>
      </c>
      <c r="E64" s="30">
        <v>0</v>
      </c>
      <c r="F64" s="31">
        <v>15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1">
        <f t="shared" si="2"/>
        <v>15</v>
      </c>
      <c r="M64" s="37"/>
    </row>
    <row r="65" spans="2:13" ht="18.649999999999999" customHeight="1" thickBot="1" x14ac:dyDescent="0.25">
      <c r="B65" s="74"/>
      <c r="C65" s="72"/>
      <c r="D65" s="29">
        <v>16</v>
      </c>
      <c r="E65" s="30">
        <v>0</v>
      </c>
      <c r="F65" s="31">
        <v>10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1">
        <f t="shared" si="2"/>
        <v>10</v>
      </c>
      <c r="M65" s="37"/>
    </row>
    <row r="66" spans="2:13" ht="18.649999999999999" customHeight="1" thickBot="1" x14ac:dyDescent="0.25">
      <c r="B66" s="74"/>
      <c r="C66" s="72"/>
      <c r="D66" s="29">
        <v>17</v>
      </c>
      <c r="E66" s="30">
        <v>0</v>
      </c>
      <c r="F66" s="31">
        <v>15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1">
        <f>SUM(E66:K66)</f>
        <v>15</v>
      </c>
      <c r="M66" s="37"/>
    </row>
    <row r="67" spans="2:13" ht="18.649999999999999" customHeight="1" thickBot="1" x14ac:dyDescent="0.25">
      <c r="B67" s="74"/>
      <c r="C67" s="72"/>
      <c r="D67" s="29">
        <v>18</v>
      </c>
      <c r="E67" s="30">
        <v>0</v>
      </c>
      <c r="F67" s="31">
        <v>3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1">
        <f t="shared" si="2"/>
        <v>3</v>
      </c>
      <c r="M67" s="37"/>
    </row>
    <row r="68" spans="2:13" ht="18.649999999999999" customHeight="1" thickBot="1" x14ac:dyDescent="0.25">
      <c r="B68" s="74"/>
      <c r="C68" s="72"/>
      <c r="D68" s="29">
        <v>19</v>
      </c>
      <c r="E68" s="30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1">
        <f t="shared" si="2"/>
        <v>0</v>
      </c>
      <c r="M68" s="37"/>
    </row>
    <row r="69" spans="2:13" ht="18.649999999999999" customHeight="1" thickBot="1" x14ac:dyDescent="0.25">
      <c r="B69" s="74"/>
      <c r="C69" s="73"/>
      <c r="D69" s="40">
        <v>20</v>
      </c>
      <c r="E69" s="30">
        <v>0</v>
      </c>
      <c r="F69" s="31">
        <v>0</v>
      </c>
      <c r="G69" s="46">
        <v>0</v>
      </c>
      <c r="H69" s="31">
        <v>0</v>
      </c>
      <c r="I69" s="31">
        <v>0</v>
      </c>
      <c r="J69" s="31">
        <v>0</v>
      </c>
      <c r="K69" s="31">
        <v>0</v>
      </c>
      <c r="L69" s="62">
        <f>SUM(E69:K69)</f>
        <v>0</v>
      </c>
      <c r="M69" s="38" t="s">
        <v>41</v>
      </c>
    </row>
    <row r="70" spans="2:13" ht="18.649999999999999" customHeight="1" x14ac:dyDescent="0.2">
      <c r="B70" s="24" t="s">
        <v>20</v>
      </c>
      <c r="C70" s="39" t="s">
        <v>33</v>
      </c>
      <c r="D70" s="25">
        <v>1</v>
      </c>
      <c r="E70" s="47">
        <v>0</v>
      </c>
      <c r="F70" s="26">
        <v>10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60">
        <f>SUM(E70:K70)</f>
        <v>10</v>
      </c>
      <c r="M70" s="48"/>
    </row>
    <row r="71" spans="2:13" ht="18.649999999999999" customHeight="1" x14ac:dyDescent="0.2">
      <c r="B71" s="27" t="s">
        <v>21</v>
      </c>
      <c r="C71" s="28">
        <v>39.004629999999999</v>
      </c>
      <c r="D71" s="29">
        <v>2</v>
      </c>
      <c r="E71" s="30">
        <v>0</v>
      </c>
      <c r="F71" s="31">
        <v>5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1">
        <f>SUM(E71:K71)</f>
        <v>5</v>
      </c>
      <c r="M71" s="37"/>
    </row>
    <row r="72" spans="2:13" ht="18.649999999999999" customHeight="1" x14ac:dyDescent="0.2">
      <c r="B72" s="27" t="s">
        <v>22</v>
      </c>
      <c r="C72" s="28">
        <v>141.66891000000001</v>
      </c>
      <c r="D72" s="29">
        <v>3</v>
      </c>
      <c r="E72" s="30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1">
        <f t="shared" ref="L72:L88" si="3">SUM(E72:K72)</f>
        <v>0</v>
      </c>
      <c r="M72" s="37"/>
    </row>
    <row r="73" spans="2:13" ht="18.649999999999999" customHeight="1" x14ac:dyDescent="0.2">
      <c r="B73" s="65" t="s">
        <v>23</v>
      </c>
      <c r="C73" s="67">
        <v>0.4291666666666667</v>
      </c>
      <c r="D73" s="29">
        <v>4</v>
      </c>
      <c r="E73" s="30">
        <v>0</v>
      </c>
      <c r="F73" s="31">
        <v>5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1">
        <f t="shared" si="3"/>
        <v>5</v>
      </c>
      <c r="M73" s="37"/>
    </row>
    <row r="74" spans="2:13" ht="18.649999999999999" customHeight="1" x14ac:dyDescent="0.2">
      <c r="B74" s="66"/>
      <c r="C74" s="68"/>
      <c r="D74" s="29">
        <v>5</v>
      </c>
      <c r="E74" s="30">
        <v>0</v>
      </c>
      <c r="F74" s="31">
        <v>40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1">
        <f t="shared" si="3"/>
        <v>40</v>
      </c>
      <c r="M74" s="37"/>
    </row>
    <row r="75" spans="2:13" ht="18.649999999999999" customHeight="1" x14ac:dyDescent="0.2">
      <c r="B75" s="32" t="s">
        <v>24</v>
      </c>
      <c r="C75" s="53">
        <v>2.8</v>
      </c>
      <c r="D75" s="29">
        <v>6</v>
      </c>
      <c r="E75" s="30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1">
        <f t="shared" si="3"/>
        <v>0</v>
      </c>
      <c r="M75" s="37"/>
    </row>
    <row r="76" spans="2:13" ht="18.649999999999999" customHeight="1" x14ac:dyDescent="0.2">
      <c r="B76" s="34" t="s">
        <v>25</v>
      </c>
      <c r="C76" s="63">
        <f>C75-2.26</f>
        <v>0.54</v>
      </c>
      <c r="D76" s="29">
        <v>7</v>
      </c>
      <c r="E76" s="30">
        <v>0</v>
      </c>
      <c r="F76" s="31">
        <v>30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1">
        <f t="shared" si="3"/>
        <v>30</v>
      </c>
      <c r="M76" s="37"/>
    </row>
    <row r="77" spans="2:13" ht="18.649999999999999" customHeight="1" x14ac:dyDescent="0.2">
      <c r="B77" s="27" t="s">
        <v>26</v>
      </c>
      <c r="C77" s="33" t="s">
        <v>48</v>
      </c>
      <c r="D77" s="29">
        <v>8</v>
      </c>
      <c r="E77" s="30">
        <v>0</v>
      </c>
      <c r="F77" s="31">
        <v>10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1">
        <f t="shared" si="3"/>
        <v>10</v>
      </c>
      <c r="M77" s="37"/>
    </row>
    <row r="78" spans="2:13" ht="18.649999999999999" customHeight="1" x14ac:dyDescent="0.2">
      <c r="B78" s="27" t="s">
        <v>27</v>
      </c>
      <c r="C78" s="33" t="s">
        <v>51</v>
      </c>
      <c r="D78" s="29">
        <v>9</v>
      </c>
      <c r="E78" s="30">
        <v>0</v>
      </c>
      <c r="F78" s="31">
        <v>60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1">
        <f t="shared" si="3"/>
        <v>60</v>
      </c>
      <c r="M78" s="37"/>
    </row>
    <row r="79" spans="2:13" ht="18.649999999999999" customHeight="1" thickBot="1" x14ac:dyDescent="0.25">
      <c r="B79" s="74" t="s">
        <v>28</v>
      </c>
      <c r="C79" s="71" t="s">
        <v>45</v>
      </c>
      <c r="D79" s="29">
        <v>10</v>
      </c>
      <c r="E79" s="30">
        <v>0</v>
      </c>
      <c r="F79" s="31">
        <v>50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1">
        <f t="shared" si="3"/>
        <v>50</v>
      </c>
      <c r="M79" s="37"/>
    </row>
    <row r="80" spans="2:13" ht="18.649999999999999" customHeight="1" thickBot="1" x14ac:dyDescent="0.25">
      <c r="B80" s="74"/>
      <c r="C80" s="72"/>
      <c r="D80" s="29">
        <v>11</v>
      </c>
      <c r="E80" s="30">
        <v>0</v>
      </c>
      <c r="F80" s="31">
        <v>20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1">
        <f t="shared" si="3"/>
        <v>20</v>
      </c>
      <c r="M80" s="37"/>
    </row>
    <row r="81" spans="2:13" ht="18.649999999999999" customHeight="1" thickBot="1" x14ac:dyDescent="0.25">
      <c r="B81" s="74"/>
      <c r="C81" s="72"/>
      <c r="D81" s="29">
        <v>12</v>
      </c>
      <c r="E81" s="30">
        <v>0</v>
      </c>
      <c r="F81" s="31">
        <v>15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1">
        <f t="shared" si="3"/>
        <v>15</v>
      </c>
      <c r="M81" s="37"/>
    </row>
    <row r="82" spans="2:13" ht="18.649999999999999" customHeight="1" thickBot="1" x14ac:dyDescent="0.25">
      <c r="B82" s="74"/>
      <c r="C82" s="72"/>
      <c r="D82" s="29">
        <v>13</v>
      </c>
      <c r="E82" s="30">
        <v>0</v>
      </c>
      <c r="F82" s="31">
        <v>15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1">
        <f t="shared" si="3"/>
        <v>15</v>
      </c>
      <c r="M82" s="37"/>
    </row>
    <row r="83" spans="2:13" ht="18.649999999999999" customHeight="1" thickBot="1" x14ac:dyDescent="0.25">
      <c r="B83" s="74"/>
      <c r="C83" s="72"/>
      <c r="D83" s="29">
        <v>14</v>
      </c>
      <c r="E83" s="30">
        <v>0</v>
      </c>
      <c r="F83" s="31">
        <v>8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1">
        <f t="shared" si="3"/>
        <v>8</v>
      </c>
      <c r="M83" s="37"/>
    </row>
    <row r="84" spans="2:13" ht="18.649999999999999" customHeight="1" thickBot="1" x14ac:dyDescent="0.25">
      <c r="B84" s="74"/>
      <c r="C84" s="72"/>
      <c r="D84" s="29">
        <v>15</v>
      </c>
      <c r="E84" s="30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1">
        <f t="shared" si="3"/>
        <v>0</v>
      </c>
      <c r="M84" s="37"/>
    </row>
    <row r="85" spans="2:13" ht="18.649999999999999" customHeight="1" thickBot="1" x14ac:dyDescent="0.25">
      <c r="B85" s="74"/>
      <c r="C85" s="72"/>
      <c r="D85" s="29">
        <v>16</v>
      </c>
      <c r="E85" s="30">
        <v>0</v>
      </c>
      <c r="F85" s="31">
        <v>10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1">
        <f t="shared" si="3"/>
        <v>10</v>
      </c>
      <c r="M85" s="37"/>
    </row>
    <row r="86" spans="2:13" ht="18.649999999999999" customHeight="1" thickBot="1" x14ac:dyDescent="0.25">
      <c r="B86" s="74"/>
      <c r="C86" s="72"/>
      <c r="D86" s="29">
        <v>17</v>
      </c>
      <c r="E86" s="30">
        <v>0</v>
      </c>
      <c r="F86" s="31">
        <v>5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1">
        <f>SUM(E86:K86)</f>
        <v>5</v>
      </c>
      <c r="M86" s="37"/>
    </row>
    <row r="87" spans="2:13" ht="18.649999999999999" customHeight="1" thickBot="1" x14ac:dyDescent="0.25">
      <c r="B87" s="74"/>
      <c r="C87" s="72"/>
      <c r="D87" s="29">
        <v>18</v>
      </c>
      <c r="E87" s="30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1">
        <f t="shared" si="3"/>
        <v>0</v>
      </c>
      <c r="M87" s="37"/>
    </row>
    <row r="88" spans="2:13" ht="18.649999999999999" customHeight="1" thickBot="1" x14ac:dyDescent="0.25">
      <c r="B88" s="74"/>
      <c r="C88" s="72"/>
      <c r="D88" s="29">
        <v>19</v>
      </c>
      <c r="E88" s="30">
        <v>0</v>
      </c>
      <c r="F88" s="31">
        <v>3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1">
        <f t="shared" si="3"/>
        <v>3</v>
      </c>
      <c r="M88" s="37"/>
    </row>
    <row r="89" spans="2:13" ht="18.649999999999999" customHeight="1" thickBot="1" x14ac:dyDescent="0.25">
      <c r="B89" s="74"/>
      <c r="C89" s="73"/>
      <c r="D89" s="40">
        <v>20</v>
      </c>
      <c r="E89" s="30">
        <v>0</v>
      </c>
      <c r="F89" s="46">
        <v>10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2">
        <f>SUM(E89:K89)</f>
        <v>10</v>
      </c>
      <c r="M89" s="38" t="s">
        <v>44</v>
      </c>
    </row>
    <row r="90" spans="2:13" ht="18.649999999999999" customHeight="1" x14ac:dyDescent="0.2">
      <c r="B90" s="24" t="s">
        <v>20</v>
      </c>
      <c r="C90" s="39" t="s">
        <v>34</v>
      </c>
      <c r="D90" s="25">
        <v>1</v>
      </c>
      <c r="E90" s="47">
        <v>0</v>
      </c>
      <c r="F90" s="26">
        <v>0</v>
      </c>
      <c r="G90" s="26">
        <v>10</v>
      </c>
      <c r="H90" s="26">
        <v>0</v>
      </c>
      <c r="I90" s="26">
        <v>0</v>
      </c>
      <c r="J90" s="26">
        <v>0</v>
      </c>
      <c r="K90" s="26">
        <v>0</v>
      </c>
      <c r="L90" s="60">
        <f>SUM(E90:K90)</f>
        <v>10</v>
      </c>
      <c r="M90" s="37"/>
    </row>
    <row r="91" spans="2:13" ht="18.649999999999999" customHeight="1" x14ac:dyDescent="0.2">
      <c r="B91" s="27" t="s">
        <v>21</v>
      </c>
      <c r="C91" s="28">
        <v>39.000529999999998</v>
      </c>
      <c r="D91" s="29">
        <v>2</v>
      </c>
      <c r="E91" s="30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1">
        <f>SUM(E91:K91)</f>
        <v>0</v>
      </c>
      <c r="M91" s="37" t="s">
        <v>41</v>
      </c>
    </row>
    <row r="92" spans="2:13" ht="18.649999999999999" customHeight="1" x14ac:dyDescent="0.2">
      <c r="B92" s="27" t="s">
        <v>22</v>
      </c>
      <c r="C92" s="28">
        <v>141.67004</v>
      </c>
      <c r="D92" s="29">
        <v>3</v>
      </c>
      <c r="E92" s="30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1">
        <f t="shared" ref="L92:L108" si="4">SUM(E92:K92)</f>
        <v>0</v>
      </c>
      <c r="M92" s="37" t="s">
        <v>41</v>
      </c>
    </row>
    <row r="93" spans="2:13" ht="18.649999999999999" customHeight="1" x14ac:dyDescent="0.2">
      <c r="B93" s="65" t="s">
        <v>23</v>
      </c>
      <c r="C93" s="67">
        <v>0.44375000000000003</v>
      </c>
      <c r="D93" s="29">
        <v>4</v>
      </c>
      <c r="E93" s="30">
        <v>0</v>
      </c>
      <c r="F93" s="31">
        <v>0</v>
      </c>
      <c r="G93" s="31">
        <v>5</v>
      </c>
      <c r="H93" s="31">
        <v>0</v>
      </c>
      <c r="I93" s="31">
        <v>0</v>
      </c>
      <c r="J93" s="31">
        <v>0</v>
      </c>
      <c r="K93" s="31">
        <v>0</v>
      </c>
      <c r="L93" s="61">
        <f t="shared" si="4"/>
        <v>5</v>
      </c>
      <c r="M93" s="37"/>
    </row>
    <row r="94" spans="2:13" ht="18.649999999999999" customHeight="1" x14ac:dyDescent="0.2">
      <c r="B94" s="66"/>
      <c r="C94" s="68"/>
      <c r="D94" s="29">
        <v>5</v>
      </c>
      <c r="E94" s="30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1">
        <f t="shared" si="4"/>
        <v>0</v>
      </c>
      <c r="M94" s="37" t="s">
        <v>42</v>
      </c>
    </row>
    <row r="95" spans="2:13" ht="18.649999999999999" customHeight="1" x14ac:dyDescent="0.2">
      <c r="B95" s="32" t="s">
        <v>24</v>
      </c>
      <c r="C95" s="33">
        <v>5.0999999999999996</v>
      </c>
      <c r="D95" s="29">
        <v>6</v>
      </c>
      <c r="E95" s="30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61">
        <f t="shared" si="4"/>
        <v>0</v>
      </c>
      <c r="M95" s="37" t="s">
        <v>41</v>
      </c>
    </row>
    <row r="96" spans="2:13" ht="18.649999999999999" customHeight="1" x14ac:dyDescent="0.2">
      <c r="B96" s="34" t="s">
        <v>25</v>
      </c>
      <c r="C96" s="63">
        <f>C95-2.25</f>
        <v>2.8499999999999996</v>
      </c>
      <c r="D96" s="29">
        <v>7</v>
      </c>
      <c r="E96" s="30">
        <v>0</v>
      </c>
      <c r="F96" s="31">
        <v>20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61">
        <f t="shared" si="4"/>
        <v>20</v>
      </c>
      <c r="M96" s="37"/>
    </row>
    <row r="97" spans="2:13" ht="18.649999999999999" customHeight="1" x14ac:dyDescent="0.2">
      <c r="B97" s="27" t="s">
        <v>26</v>
      </c>
      <c r="C97" s="33" t="s">
        <v>48</v>
      </c>
      <c r="D97" s="29">
        <v>8</v>
      </c>
      <c r="E97" s="30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61">
        <f t="shared" si="4"/>
        <v>0</v>
      </c>
      <c r="M97" s="37"/>
    </row>
    <row r="98" spans="2:13" ht="18.649999999999999" customHeight="1" x14ac:dyDescent="0.2">
      <c r="B98" s="27" t="s">
        <v>27</v>
      </c>
      <c r="C98" s="33" t="s">
        <v>36</v>
      </c>
      <c r="D98" s="29">
        <v>9</v>
      </c>
      <c r="E98" s="30">
        <v>0</v>
      </c>
      <c r="F98" s="31" t="s">
        <v>38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61">
        <f>SUM(E98:K98)+1</f>
        <v>1</v>
      </c>
      <c r="M98" s="37" t="s">
        <v>41</v>
      </c>
    </row>
    <row r="99" spans="2:13" ht="18.649999999999999" customHeight="1" thickBot="1" x14ac:dyDescent="0.25">
      <c r="B99" s="74" t="s">
        <v>28</v>
      </c>
      <c r="C99" s="71"/>
      <c r="D99" s="29">
        <v>10</v>
      </c>
      <c r="E99" s="30">
        <v>0</v>
      </c>
      <c r="F99" s="31" t="s">
        <v>38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61">
        <f>SUM(E99:K99)+1</f>
        <v>1</v>
      </c>
      <c r="M99" s="37"/>
    </row>
    <row r="100" spans="2:13" ht="18.649999999999999" customHeight="1" thickBot="1" x14ac:dyDescent="0.25">
      <c r="B100" s="74"/>
      <c r="C100" s="72"/>
      <c r="D100" s="29">
        <v>11</v>
      </c>
      <c r="E100" s="30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61">
        <f t="shared" si="4"/>
        <v>0</v>
      </c>
      <c r="M100" s="37"/>
    </row>
    <row r="101" spans="2:13" ht="18.649999999999999" customHeight="1" thickBot="1" x14ac:dyDescent="0.25">
      <c r="B101" s="74"/>
      <c r="C101" s="72"/>
      <c r="D101" s="29">
        <v>12</v>
      </c>
      <c r="E101" s="30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61">
        <f t="shared" si="4"/>
        <v>0</v>
      </c>
      <c r="M101" s="37" t="s">
        <v>44</v>
      </c>
    </row>
    <row r="102" spans="2:13" ht="18.649999999999999" customHeight="1" thickBot="1" x14ac:dyDescent="0.25">
      <c r="B102" s="74"/>
      <c r="C102" s="72"/>
      <c r="D102" s="29">
        <v>13</v>
      </c>
      <c r="E102" s="30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61">
        <f t="shared" si="4"/>
        <v>0</v>
      </c>
      <c r="M102" s="37"/>
    </row>
    <row r="103" spans="2:13" ht="18.649999999999999" customHeight="1" thickBot="1" x14ac:dyDescent="0.25">
      <c r="B103" s="74"/>
      <c r="C103" s="72"/>
      <c r="D103" s="29">
        <v>14</v>
      </c>
      <c r="E103" s="30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61">
        <f t="shared" si="4"/>
        <v>0</v>
      </c>
      <c r="M103" s="37"/>
    </row>
    <row r="104" spans="2:13" ht="18.649999999999999" customHeight="1" thickBot="1" x14ac:dyDescent="0.25">
      <c r="B104" s="74"/>
      <c r="C104" s="72"/>
      <c r="D104" s="29">
        <v>15</v>
      </c>
      <c r="E104" s="30">
        <v>0</v>
      </c>
      <c r="F104" s="31">
        <v>0</v>
      </c>
      <c r="G104" s="31">
        <v>10</v>
      </c>
      <c r="H104" s="31">
        <v>0</v>
      </c>
      <c r="I104" s="31">
        <v>0</v>
      </c>
      <c r="J104" s="31">
        <v>0</v>
      </c>
      <c r="K104" s="31">
        <v>0</v>
      </c>
      <c r="L104" s="61">
        <f t="shared" si="4"/>
        <v>10</v>
      </c>
      <c r="M104" s="37"/>
    </row>
    <row r="105" spans="2:13" ht="18.649999999999999" customHeight="1" thickBot="1" x14ac:dyDescent="0.25">
      <c r="B105" s="74"/>
      <c r="C105" s="72"/>
      <c r="D105" s="29">
        <v>16</v>
      </c>
      <c r="E105" s="30">
        <v>0</v>
      </c>
      <c r="F105" s="31">
        <v>0</v>
      </c>
      <c r="G105" s="31">
        <v>20</v>
      </c>
      <c r="H105" s="31">
        <v>0</v>
      </c>
      <c r="I105" s="31">
        <v>0</v>
      </c>
      <c r="J105" s="31">
        <v>0</v>
      </c>
      <c r="K105" s="31">
        <v>0</v>
      </c>
      <c r="L105" s="61">
        <f t="shared" si="4"/>
        <v>20</v>
      </c>
      <c r="M105" s="37"/>
    </row>
    <row r="106" spans="2:13" ht="18.649999999999999" customHeight="1" thickBot="1" x14ac:dyDescent="0.25">
      <c r="B106" s="74"/>
      <c r="C106" s="72"/>
      <c r="D106" s="29">
        <v>17</v>
      </c>
      <c r="E106" s="30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61">
        <f>SUM(E106:K106)</f>
        <v>0</v>
      </c>
      <c r="M106" s="37"/>
    </row>
    <row r="107" spans="2:13" ht="18.649999999999999" customHeight="1" thickBot="1" x14ac:dyDescent="0.25">
      <c r="B107" s="74"/>
      <c r="C107" s="72"/>
      <c r="D107" s="29">
        <v>18</v>
      </c>
      <c r="E107" s="30">
        <v>0</v>
      </c>
      <c r="F107" s="31">
        <v>0</v>
      </c>
      <c r="G107" s="31">
        <v>10</v>
      </c>
      <c r="H107" s="31">
        <v>0</v>
      </c>
      <c r="I107" s="31">
        <v>0</v>
      </c>
      <c r="J107" s="31">
        <v>0</v>
      </c>
      <c r="K107" s="31">
        <v>0</v>
      </c>
      <c r="L107" s="61">
        <f t="shared" si="4"/>
        <v>10</v>
      </c>
      <c r="M107" s="37"/>
    </row>
    <row r="108" spans="2:13" ht="18.649999999999999" customHeight="1" thickBot="1" x14ac:dyDescent="0.25">
      <c r="B108" s="74"/>
      <c r="C108" s="72"/>
      <c r="D108" s="29">
        <v>19</v>
      </c>
      <c r="E108" s="30">
        <v>0</v>
      </c>
      <c r="F108" s="31">
        <v>0</v>
      </c>
      <c r="G108" s="31">
        <v>10</v>
      </c>
      <c r="H108" s="31">
        <v>0</v>
      </c>
      <c r="I108" s="31">
        <v>0</v>
      </c>
      <c r="J108" s="31">
        <v>0</v>
      </c>
      <c r="K108" s="31">
        <v>0</v>
      </c>
      <c r="L108" s="61">
        <f t="shared" si="4"/>
        <v>10</v>
      </c>
      <c r="M108" s="37"/>
    </row>
    <row r="109" spans="2:13" ht="18.649999999999999" customHeight="1" thickBot="1" x14ac:dyDescent="0.25">
      <c r="B109" s="75"/>
      <c r="C109" s="72"/>
      <c r="D109" s="54">
        <v>20</v>
      </c>
      <c r="E109" s="55">
        <v>0</v>
      </c>
      <c r="F109" s="31">
        <v>0</v>
      </c>
      <c r="G109" s="46">
        <v>20</v>
      </c>
      <c r="H109" s="46">
        <v>0</v>
      </c>
      <c r="I109" s="46">
        <v>0</v>
      </c>
      <c r="J109" s="46">
        <v>0</v>
      </c>
      <c r="K109" s="46">
        <v>0</v>
      </c>
      <c r="L109" s="62">
        <f>SUM(E109:K109)</f>
        <v>20</v>
      </c>
      <c r="M109" s="56"/>
    </row>
    <row r="110" spans="2:13" ht="18.649999999999999" customHeight="1" x14ac:dyDescent="0.2">
      <c r="B110" s="24" t="s">
        <v>20</v>
      </c>
      <c r="C110" s="39" t="s">
        <v>35</v>
      </c>
      <c r="D110" s="25">
        <v>1</v>
      </c>
      <c r="E110" s="47">
        <v>0</v>
      </c>
      <c r="F110" s="26">
        <v>10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60">
        <f>SUM(E110:K110)</f>
        <v>10</v>
      </c>
      <c r="M110" s="48"/>
    </row>
    <row r="111" spans="2:13" ht="18.649999999999999" customHeight="1" x14ac:dyDescent="0.2">
      <c r="B111" s="27" t="s">
        <v>21</v>
      </c>
      <c r="C111" s="28">
        <v>39.002079999999999</v>
      </c>
      <c r="D111" s="29">
        <v>2</v>
      </c>
      <c r="E111" s="30">
        <v>0</v>
      </c>
      <c r="F111" s="31">
        <v>20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61">
        <f>SUM(E111:K111)</f>
        <v>20</v>
      </c>
      <c r="M111" s="37"/>
    </row>
    <row r="112" spans="2:13" ht="18.649999999999999" customHeight="1" x14ac:dyDescent="0.2">
      <c r="B112" s="27" t="s">
        <v>22</v>
      </c>
      <c r="C112" s="28">
        <v>141.67256</v>
      </c>
      <c r="D112" s="29">
        <v>3</v>
      </c>
      <c r="E112" s="30">
        <v>0</v>
      </c>
      <c r="F112" s="31">
        <v>30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  <c r="L112" s="61">
        <f t="shared" ref="L112:L128" si="5">SUM(E112:K112)</f>
        <v>30</v>
      </c>
      <c r="M112" s="52"/>
    </row>
    <row r="113" spans="2:13" ht="18.649999999999999" customHeight="1" x14ac:dyDescent="0.2">
      <c r="B113" s="65" t="s">
        <v>23</v>
      </c>
      <c r="C113" s="67">
        <v>0.45763888888888887</v>
      </c>
      <c r="D113" s="29">
        <v>4</v>
      </c>
      <c r="E113" s="30">
        <v>0</v>
      </c>
      <c r="F113" s="31">
        <v>0</v>
      </c>
      <c r="G113" s="31">
        <v>5</v>
      </c>
      <c r="H113" s="31">
        <v>0</v>
      </c>
      <c r="I113" s="31">
        <v>0</v>
      </c>
      <c r="J113" s="31">
        <v>0</v>
      </c>
      <c r="K113" s="31">
        <v>0</v>
      </c>
      <c r="L113" s="61">
        <f t="shared" si="5"/>
        <v>5</v>
      </c>
      <c r="M113" s="37"/>
    </row>
    <row r="114" spans="2:13" ht="18.649999999999999" customHeight="1" x14ac:dyDescent="0.2">
      <c r="B114" s="66"/>
      <c r="C114" s="68"/>
      <c r="D114" s="29">
        <v>5</v>
      </c>
      <c r="E114" s="30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61">
        <f t="shared" si="5"/>
        <v>0</v>
      </c>
      <c r="M114" s="37"/>
    </row>
    <row r="115" spans="2:13" ht="18.649999999999999" customHeight="1" x14ac:dyDescent="0.2">
      <c r="B115" s="32" t="s">
        <v>24</v>
      </c>
      <c r="C115" s="33">
        <v>2.9</v>
      </c>
      <c r="D115" s="29">
        <v>6</v>
      </c>
      <c r="E115" s="30">
        <v>0</v>
      </c>
      <c r="F115" s="31">
        <v>30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61">
        <f t="shared" si="5"/>
        <v>30</v>
      </c>
      <c r="M115" s="37"/>
    </row>
    <row r="116" spans="2:13" ht="18.649999999999999" customHeight="1" x14ac:dyDescent="0.2">
      <c r="B116" s="34" t="s">
        <v>25</v>
      </c>
      <c r="C116" s="63">
        <f>C115-2.24</f>
        <v>0.6599999999999997</v>
      </c>
      <c r="D116" s="29">
        <v>7</v>
      </c>
      <c r="E116" s="30">
        <v>0</v>
      </c>
      <c r="F116" s="31">
        <v>60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61">
        <f t="shared" si="5"/>
        <v>60</v>
      </c>
      <c r="M116" s="37"/>
    </row>
    <row r="117" spans="2:13" ht="18.649999999999999" customHeight="1" x14ac:dyDescent="0.2">
      <c r="B117" s="27" t="s">
        <v>26</v>
      </c>
      <c r="C117" s="33" t="s">
        <v>48</v>
      </c>
      <c r="D117" s="29">
        <v>8</v>
      </c>
      <c r="E117" s="30">
        <v>0</v>
      </c>
      <c r="F117" s="31">
        <v>0</v>
      </c>
      <c r="G117" s="31">
        <v>5</v>
      </c>
      <c r="H117" s="31">
        <v>0</v>
      </c>
      <c r="I117" s="31">
        <v>0</v>
      </c>
      <c r="J117" s="31">
        <v>0</v>
      </c>
      <c r="K117" s="31">
        <v>0</v>
      </c>
      <c r="L117" s="61">
        <f t="shared" si="5"/>
        <v>5</v>
      </c>
      <c r="M117" s="37"/>
    </row>
    <row r="118" spans="2:13" ht="18.649999999999999" customHeight="1" x14ac:dyDescent="0.2">
      <c r="B118" s="27" t="s">
        <v>27</v>
      </c>
      <c r="C118" s="33" t="s">
        <v>51</v>
      </c>
      <c r="D118" s="29">
        <v>9</v>
      </c>
      <c r="E118" s="30">
        <v>0</v>
      </c>
      <c r="F118" s="31">
        <v>50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61">
        <f t="shared" si="5"/>
        <v>50</v>
      </c>
      <c r="M118" s="37"/>
    </row>
    <row r="119" spans="2:13" ht="18.649999999999999" customHeight="1" thickBot="1" x14ac:dyDescent="0.25">
      <c r="B119" s="69" t="s">
        <v>28</v>
      </c>
      <c r="C119" s="71" t="s">
        <v>45</v>
      </c>
      <c r="D119" s="29">
        <v>10</v>
      </c>
      <c r="E119" s="30">
        <v>0</v>
      </c>
      <c r="F119" s="31">
        <v>30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61">
        <f t="shared" si="5"/>
        <v>30</v>
      </c>
      <c r="M119" s="37"/>
    </row>
    <row r="120" spans="2:13" ht="18.649999999999999" customHeight="1" thickBot="1" x14ac:dyDescent="0.25">
      <c r="B120" s="69"/>
      <c r="C120" s="72"/>
      <c r="D120" s="29">
        <v>11</v>
      </c>
      <c r="E120" s="30">
        <v>0</v>
      </c>
      <c r="F120" s="31">
        <v>20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61">
        <f t="shared" si="5"/>
        <v>20</v>
      </c>
      <c r="M120" s="37"/>
    </row>
    <row r="121" spans="2:13" ht="18.649999999999999" customHeight="1" thickBot="1" x14ac:dyDescent="0.25">
      <c r="B121" s="69"/>
      <c r="C121" s="72"/>
      <c r="D121" s="29">
        <v>12</v>
      </c>
      <c r="E121" s="41">
        <v>0</v>
      </c>
      <c r="F121" s="31">
        <v>8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  <c r="L121" s="61">
        <f t="shared" si="5"/>
        <v>8</v>
      </c>
      <c r="M121" s="37"/>
    </row>
    <row r="122" spans="2:13" ht="18.649999999999999" customHeight="1" thickBot="1" x14ac:dyDescent="0.25">
      <c r="B122" s="69"/>
      <c r="C122" s="72"/>
      <c r="D122" s="29">
        <v>13</v>
      </c>
      <c r="E122" s="41">
        <v>0</v>
      </c>
      <c r="F122" s="31">
        <v>15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61">
        <f t="shared" si="5"/>
        <v>15</v>
      </c>
      <c r="M122" s="37"/>
    </row>
    <row r="123" spans="2:13" ht="18.649999999999999" customHeight="1" thickBot="1" x14ac:dyDescent="0.25">
      <c r="B123" s="69"/>
      <c r="C123" s="72"/>
      <c r="D123" s="29">
        <v>14</v>
      </c>
      <c r="E123" s="4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61">
        <f t="shared" si="5"/>
        <v>0</v>
      </c>
      <c r="M123" s="37"/>
    </row>
    <row r="124" spans="2:13" ht="18.649999999999999" customHeight="1" thickBot="1" x14ac:dyDescent="0.25">
      <c r="B124" s="69"/>
      <c r="C124" s="72"/>
      <c r="D124" s="29">
        <v>15</v>
      </c>
      <c r="E124" s="41">
        <v>0</v>
      </c>
      <c r="F124" s="31">
        <v>20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61">
        <f t="shared" si="5"/>
        <v>20</v>
      </c>
      <c r="M124" s="37"/>
    </row>
    <row r="125" spans="2:13" ht="18.649999999999999" customHeight="1" thickBot="1" x14ac:dyDescent="0.25">
      <c r="B125" s="69"/>
      <c r="C125" s="72"/>
      <c r="D125" s="29">
        <v>16</v>
      </c>
      <c r="E125" s="4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61">
        <f t="shared" si="5"/>
        <v>0</v>
      </c>
      <c r="M125" s="37"/>
    </row>
    <row r="126" spans="2:13" ht="18.649999999999999" customHeight="1" thickBot="1" x14ac:dyDescent="0.25">
      <c r="B126" s="69"/>
      <c r="C126" s="72"/>
      <c r="D126" s="29">
        <v>17</v>
      </c>
      <c r="E126" s="4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61">
        <f>SUM(E126:K126)</f>
        <v>0</v>
      </c>
      <c r="M126" s="37"/>
    </row>
    <row r="127" spans="2:13" ht="18.649999999999999" customHeight="1" thickBot="1" x14ac:dyDescent="0.25">
      <c r="B127" s="69"/>
      <c r="C127" s="72"/>
      <c r="D127" s="29">
        <v>18</v>
      </c>
      <c r="E127" s="4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61">
        <f t="shared" si="5"/>
        <v>0</v>
      </c>
      <c r="M127" s="37"/>
    </row>
    <row r="128" spans="2:13" ht="18.649999999999999" customHeight="1" thickBot="1" x14ac:dyDescent="0.25">
      <c r="B128" s="69"/>
      <c r="C128" s="72"/>
      <c r="D128" s="29">
        <v>19</v>
      </c>
      <c r="E128" s="4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1">
        <f t="shared" si="5"/>
        <v>0</v>
      </c>
      <c r="M128" s="37"/>
    </row>
    <row r="129" spans="2:13" ht="18.649999999999999" customHeight="1" thickBot="1" x14ac:dyDescent="0.25">
      <c r="B129" s="70"/>
      <c r="C129" s="73"/>
      <c r="D129" s="40">
        <v>20</v>
      </c>
      <c r="E129" s="57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62">
        <f>SUM(E129:K129)</f>
        <v>0</v>
      </c>
      <c r="M129" s="38"/>
    </row>
  </sheetData>
  <mergeCells count="31">
    <mergeCell ref="C4:E4"/>
    <mergeCell ref="C5:K5"/>
    <mergeCell ref="C6:K6"/>
    <mergeCell ref="C7:K7"/>
    <mergeCell ref="B8:C9"/>
    <mergeCell ref="D8:D9"/>
    <mergeCell ref="B59:B69"/>
    <mergeCell ref="C59:C69"/>
    <mergeCell ref="M8:M9"/>
    <mergeCell ref="B13:B14"/>
    <mergeCell ref="C13:C14"/>
    <mergeCell ref="B19:B29"/>
    <mergeCell ref="C19:C29"/>
    <mergeCell ref="B33:B34"/>
    <mergeCell ref="C33:C34"/>
    <mergeCell ref="B39:B49"/>
    <mergeCell ref="C39:C49"/>
    <mergeCell ref="B53:B54"/>
    <mergeCell ref="C53:C54"/>
    <mergeCell ref="B113:B114"/>
    <mergeCell ref="C113:C114"/>
    <mergeCell ref="B119:B129"/>
    <mergeCell ref="C119:C129"/>
    <mergeCell ref="B73:B74"/>
    <mergeCell ref="C73:C74"/>
    <mergeCell ref="B79:B89"/>
    <mergeCell ref="C79:C89"/>
    <mergeCell ref="B93:B94"/>
    <mergeCell ref="C93:C94"/>
    <mergeCell ref="B99:B109"/>
    <mergeCell ref="C99:C109"/>
  </mergeCells>
  <phoneticPr fontId="2"/>
  <pageMargins left="0.70866141732283472" right="0.70866141732283472" top="0.74803149606299213" bottom="0.74803149606299213" header="0.31496062992125984" footer="0.31496062992125984"/>
  <pageSetup paperSize="9" scale="55" orientation="portrait" verticalDpi="1200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広田湾2022</vt:lpstr>
      <vt:lpstr>広田湾2022!Print_Titles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2023-05-23T02:44:01Z</dcterms:created>
  <dcterms:modified xsi:type="dcterms:W3CDTF">2023-05-23T02:44:06Z</dcterms:modified>
</cp:coreProperties>
</file>